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Chantiers - Transverses\Dossier Territorialisation\1. COP\5. Fichiers de diagnostic\Occitanie\"/>
    </mc:Choice>
  </mc:AlternateContent>
  <bookViews>
    <workbookView xWindow="0" yWindow="0" windowWidth="25200" windowHeight="11715"/>
  </bookViews>
  <sheets>
    <sheet name="Avant propos" sheetId="7" r:id="rId1"/>
    <sheet name="Profil" sheetId="6" r:id="rId2"/>
    <sheet name="Recueil des actions" sheetId="1" r:id="rId3"/>
    <sheet name="Diagnostic" sheetId="2" r:id="rId4"/>
    <sheet name="Synthèse (à ne pas modifier)" sheetId="4" state="hidden" r:id="rId5"/>
  </sheets>
  <definedNames>
    <definedName name="_xlnm._FilterDatabase" localSheetId="3" hidden="1">Diagnostic!$A$3:$N$3</definedName>
    <definedName name="_xlnm._FilterDatabase" localSheetId="2" hidden="1">'Recueil des actions'!$A$3:$Q$3</definedName>
    <definedName name="_xlnm._FilterDatabase" localSheetId="4" hidden="1">'Synthèse (à ne pas modifier)'!$A$3:$K$3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2" i="4" l="1"/>
  <c r="G42" i="4"/>
  <c r="F42" i="4"/>
  <c r="H41" i="4"/>
  <c r="G41" i="4"/>
  <c r="F41" i="4"/>
  <c r="H40" i="4"/>
  <c r="G40" i="4"/>
  <c r="F40" i="4"/>
  <c r="H39" i="4"/>
  <c r="G39" i="4"/>
  <c r="F39" i="4"/>
  <c r="H38" i="4"/>
  <c r="F38" i="4"/>
  <c r="G38" i="4" s="1"/>
  <c r="H37" i="4"/>
  <c r="G37" i="4"/>
  <c r="F37" i="4"/>
  <c r="H36" i="4"/>
  <c r="F36" i="4"/>
  <c r="G36" i="4" s="1"/>
  <c r="H35" i="4"/>
  <c r="G35" i="4"/>
  <c r="F35" i="4"/>
  <c r="H34" i="4"/>
  <c r="G34" i="4"/>
  <c r="F34" i="4"/>
  <c r="H33" i="4"/>
  <c r="G33" i="4"/>
  <c r="F33" i="4"/>
  <c r="H32" i="4"/>
  <c r="G32" i="4"/>
  <c r="F32" i="4"/>
  <c r="H31" i="4"/>
  <c r="G31" i="4"/>
  <c r="F31" i="4"/>
  <c r="H30" i="4"/>
  <c r="G30" i="4"/>
  <c r="F30" i="4"/>
  <c r="H29" i="4"/>
  <c r="G29" i="4"/>
  <c r="F29" i="4"/>
  <c r="H28" i="4"/>
  <c r="G28" i="4"/>
  <c r="F28" i="4"/>
  <c r="H27" i="4"/>
  <c r="G27" i="4"/>
  <c r="F27" i="4"/>
  <c r="H26" i="4"/>
  <c r="G26" i="4"/>
  <c r="F26" i="4"/>
  <c r="H25" i="4"/>
  <c r="G25" i="4"/>
  <c r="F25" i="4"/>
  <c r="H24" i="4"/>
  <c r="G24" i="4"/>
  <c r="F24" i="4"/>
  <c r="H23" i="4"/>
  <c r="G23" i="4"/>
  <c r="F23" i="4"/>
  <c r="H22" i="4"/>
  <c r="G22" i="4"/>
  <c r="F22" i="4"/>
  <c r="H21" i="4"/>
  <c r="G21" i="4"/>
  <c r="F21" i="4"/>
  <c r="H20" i="4"/>
  <c r="G20" i="4"/>
  <c r="F20" i="4"/>
  <c r="H19" i="4"/>
  <c r="G19" i="4"/>
  <c r="F19" i="4"/>
  <c r="H18" i="4"/>
  <c r="G18" i="4"/>
  <c r="F18" i="4"/>
  <c r="H17" i="4"/>
  <c r="G17" i="4"/>
  <c r="F17" i="4"/>
  <c r="H16" i="4"/>
  <c r="G16" i="4"/>
  <c r="F16" i="4"/>
  <c r="H15" i="4"/>
  <c r="G15" i="4"/>
  <c r="F15" i="4"/>
  <c r="H14" i="4"/>
  <c r="G14" i="4"/>
  <c r="F14" i="4"/>
  <c r="H13" i="4"/>
  <c r="G13" i="4"/>
  <c r="F13" i="4"/>
  <c r="H12" i="4"/>
  <c r="G12" i="4"/>
  <c r="F12" i="4"/>
  <c r="H11" i="4"/>
  <c r="G11" i="4"/>
  <c r="F11" i="4"/>
  <c r="H10" i="4"/>
  <c r="G10" i="4"/>
  <c r="F10" i="4"/>
  <c r="H9" i="4"/>
  <c r="G9" i="4"/>
  <c r="F9" i="4"/>
  <c r="H8" i="4"/>
  <c r="G8" i="4"/>
  <c r="F8" i="4"/>
  <c r="H7" i="4"/>
  <c r="G7" i="4"/>
  <c r="F7" i="4"/>
  <c r="H6" i="4"/>
  <c r="G6" i="4"/>
  <c r="F6" i="4"/>
  <c r="H5" i="4"/>
  <c r="G5" i="4"/>
  <c r="F5" i="4"/>
  <c r="N75" i="1" l="1"/>
  <c r="N5" i="1"/>
  <c r="O5" i="1"/>
  <c r="N6" i="1"/>
  <c r="O6" i="1"/>
  <c r="N7" i="1"/>
  <c r="O7" i="1"/>
  <c r="N8" i="1"/>
  <c r="O8" i="1"/>
  <c r="N9" i="1"/>
  <c r="O9" i="1"/>
  <c r="N10" i="1"/>
  <c r="O10" i="1"/>
  <c r="N11" i="1"/>
  <c r="O11" i="1"/>
  <c r="N12" i="1"/>
  <c r="O12" i="1"/>
  <c r="N13" i="1"/>
  <c r="O13" i="1"/>
  <c r="N14" i="1"/>
  <c r="O14" i="1"/>
  <c r="N15" i="1"/>
  <c r="O15" i="1"/>
  <c r="N16" i="1"/>
  <c r="O16" i="1"/>
  <c r="N17" i="1"/>
  <c r="O17" i="1"/>
  <c r="N18" i="1"/>
  <c r="O18" i="1"/>
  <c r="N19" i="1"/>
  <c r="O19" i="1"/>
  <c r="N20" i="1"/>
  <c r="O20" i="1"/>
  <c r="N21" i="1"/>
  <c r="O21" i="1"/>
  <c r="N22" i="1"/>
  <c r="O22" i="1"/>
  <c r="N23" i="1"/>
  <c r="O23" i="1"/>
  <c r="N24" i="1"/>
  <c r="O24" i="1"/>
  <c r="N25" i="1"/>
  <c r="O25" i="1"/>
  <c r="N26" i="1"/>
  <c r="O26" i="1"/>
  <c r="N27" i="1"/>
  <c r="O27" i="1"/>
  <c r="N28" i="1"/>
  <c r="O28" i="1"/>
  <c r="N29" i="1"/>
  <c r="O29" i="1"/>
  <c r="N30" i="1"/>
  <c r="O30" i="1"/>
  <c r="N31" i="1"/>
  <c r="O31" i="1"/>
  <c r="N32" i="1"/>
  <c r="O32" i="1"/>
  <c r="N33" i="1"/>
  <c r="O33" i="1"/>
  <c r="N34" i="1"/>
  <c r="O34" i="1"/>
  <c r="N35" i="1"/>
  <c r="O35" i="1"/>
  <c r="N36" i="1"/>
  <c r="O36" i="1"/>
  <c r="N37" i="1"/>
  <c r="O37" i="1"/>
  <c r="N38" i="1"/>
  <c r="O38" i="1"/>
  <c r="N39" i="1"/>
  <c r="O39" i="1"/>
  <c r="N40" i="1"/>
  <c r="O40" i="1"/>
  <c r="N41" i="1"/>
  <c r="O41" i="1"/>
  <c r="N42" i="1"/>
  <c r="O42" i="1"/>
  <c r="N43" i="1"/>
  <c r="O43" i="1"/>
  <c r="N44" i="1"/>
  <c r="O44" i="1"/>
  <c r="N45" i="1"/>
  <c r="O45" i="1"/>
  <c r="N46" i="1"/>
  <c r="O46" i="1"/>
  <c r="N47" i="1"/>
  <c r="O47" i="1"/>
  <c r="N48" i="1"/>
  <c r="O48" i="1"/>
  <c r="N49" i="1"/>
  <c r="O49" i="1"/>
  <c r="N50" i="1"/>
  <c r="O50" i="1"/>
  <c r="N74" i="1"/>
  <c r="O74" i="1"/>
  <c r="O75" i="1"/>
  <c r="N76" i="1"/>
  <c r="O76" i="1"/>
  <c r="N51" i="1"/>
  <c r="O51" i="1"/>
  <c r="N52" i="1"/>
  <c r="O52" i="1"/>
  <c r="N53" i="1"/>
  <c r="O53" i="1"/>
  <c r="N54" i="1"/>
  <c r="O54" i="1"/>
  <c r="N55" i="1"/>
  <c r="O55" i="1"/>
  <c r="N56" i="1"/>
  <c r="O56" i="1"/>
  <c r="N57" i="1"/>
  <c r="O57" i="1"/>
  <c r="N58" i="1"/>
  <c r="O58" i="1"/>
  <c r="N59" i="1"/>
  <c r="O59" i="1"/>
  <c r="N60" i="1"/>
  <c r="O60" i="1"/>
  <c r="N61" i="1"/>
  <c r="O61" i="1"/>
  <c r="N62" i="1"/>
  <c r="O62" i="1"/>
  <c r="N63" i="1"/>
  <c r="O63" i="1"/>
  <c r="N64" i="1"/>
  <c r="O64" i="1"/>
  <c r="N65" i="1"/>
  <c r="O65" i="1"/>
  <c r="N66" i="1"/>
  <c r="O66" i="1"/>
  <c r="N67" i="1"/>
  <c r="O67" i="1"/>
  <c r="N68" i="1"/>
  <c r="O68" i="1"/>
  <c r="N69" i="1"/>
  <c r="O69" i="1"/>
  <c r="N70" i="1"/>
  <c r="O70" i="1"/>
  <c r="N71" i="1"/>
  <c r="O71" i="1"/>
  <c r="N72" i="1"/>
  <c r="O72" i="1"/>
  <c r="N73" i="1"/>
  <c r="O73" i="1"/>
  <c r="N77" i="1"/>
  <c r="O77" i="1"/>
  <c r="N78" i="1"/>
  <c r="O78" i="1"/>
  <c r="N79" i="1"/>
  <c r="O79" i="1"/>
  <c r="N80" i="1"/>
  <c r="O80" i="1"/>
  <c r="N81" i="1"/>
  <c r="O81" i="1"/>
  <c r="N82" i="1"/>
  <c r="O82" i="1"/>
  <c r="N83" i="1"/>
  <c r="O83" i="1"/>
  <c r="N84" i="1"/>
  <c r="O84" i="1"/>
  <c r="N85" i="1"/>
  <c r="O85" i="1"/>
  <c r="N86" i="1"/>
  <c r="O86" i="1"/>
  <c r="N87" i="1"/>
  <c r="O87" i="1"/>
  <c r="N88" i="1"/>
  <c r="O88" i="1"/>
  <c r="N89" i="1"/>
  <c r="O89" i="1"/>
  <c r="N90" i="1"/>
  <c r="O90" i="1"/>
  <c r="N91" i="1"/>
  <c r="O91" i="1"/>
  <c r="N92" i="1"/>
  <c r="O92" i="1"/>
  <c r="N93" i="1"/>
  <c r="O93" i="1"/>
  <c r="N94" i="1"/>
  <c r="O94" i="1"/>
  <c r="N95" i="1"/>
  <c r="O95" i="1"/>
  <c r="N96" i="1"/>
  <c r="O96" i="1"/>
  <c r="N97" i="1"/>
  <c r="O97" i="1"/>
  <c r="N98" i="1"/>
  <c r="O98" i="1"/>
  <c r="N99" i="1"/>
  <c r="O99" i="1"/>
  <c r="G5" i="2"/>
  <c r="I5" i="4" s="1"/>
  <c r="G9" i="2"/>
  <c r="I9" i="4" s="1"/>
  <c r="G10" i="2"/>
  <c r="I10" i="4" s="1"/>
  <c r="G12" i="2"/>
  <c r="I12" i="4" s="1"/>
  <c r="G16" i="2"/>
  <c r="I16" i="4" s="1"/>
  <c r="G17" i="2"/>
  <c r="I17" i="4" s="1"/>
  <c r="G20" i="2"/>
  <c r="I20" i="4" s="1"/>
  <c r="G41" i="2"/>
  <c r="I41" i="4" s="1"/>
  <c r="H4" i="4" l="1"/>
  <c r="N4" i="1" l="1"/>
  <c r="G4" i="2" s="1"/>
  <c r="G8" i="2"/>
  <c r="I8" i="4" s="1"/>
  <c r="G25" i="2"/>
  <c r="I25" i="4" s="1"/>
  <c r="G27" i="2"/>
  <c r="I27" i="4" s="1"/>
  <c r="G11" i="2"/>
  <c r="I11" i="4" s="1"/>
  <c r="G24" i="2"/>
  <c r="I24" i="4" s="1"/>
  <c r="G13" i="2"/>
  <c r="I13" i="4" s="1"/>
  <c r="G19" i="2"/>
  <c r="I19" i="4" s="1"/>
  <c r="G21" i="2"/>
  <c r="I21" i="4" s="1"/>
  <c r="G39" i="2"/>
  <c r="I39" i="4" s="1"/>
  <c r="G38" i="2" l="1"/>
  <c r="I38" i="4" s="1"/>
  <c r="G42" i="2"/>
  <c r="I42" i="4" s="1"/>
  <c r="G37" i="2"/>
  <c r="I37" i="4" s="1"/>
  <c r="G40" i="2"/>
  <c r="I40" i="4" s="1"/>
  <c r="G18" i="2"/>
  <c r="I18" i="4" s="1"/>
  <c r="G15" i="2"/>
  <c r="I15" i="4" s="1"/>
  <c r="G26" i="2"/>
  <c r="I26" i="4" s="1"/>
  <c r="G34" i="2"/>
  <c r="I34" i="4" s="1"/>
  <c r="G23" i="2"/>
  <c r="I23" i="4" s="1"/>
  <c r="G6" i="2"/>
  <c r="I6" i="4" s="1"/>
  <c r="G36" i="2"/>
  <c r="I36" i="4" s="1"/>
  <c r="G22" i="2"/>
  <c r="I22" i="4" s="1"/>
  <c r="G30" i="2"/>
  <c r="I30" i="4" s="1"/>
  <c r="G32" i="2"/>
  <c r="I32" i="4" s="1"/>
  <c r="G31" i="2"/>
  <c r="I31" i="4" s="1"/>
  <c r="G29" i="2"/>
  <c r="I29" i="4" s="1"/>
  <c r="G35" i="2"/>
  <c r="I35" i="4" s="1"/>
  <c r="G14" i="2"/>
  <c r="I14" i="4" s="1"/>
  <c r="G28" i="2"/>
  <c r="I28" i="4" s="1"/>
  <c r="G33" i="2"/>
  <c r="I33" i="4" s="1"/>
  <c r="G7" i="2"/>
  <c r="I7" i="4" s="1"/>
  <c r="A42" i="2" a="1"/>
  <c r="A41" i="2" a="1"/>
  <c r="A42" i="2" l="1"/>
  <c r="A41" i="2"/>
  <c r="N26" i="2"/>
  <c r="M26" i="2"/>
  <c r="A26" i="2" a="1"/>
  <c r="A26" i="2" l="1"/>
  <c r="H90" i="1" l="1"/>
  <c r="H91" i="1"/>
  <c r="H92" i="1"/>
  <c r="H93" i="1"/>
  <c r="H94" i="1"/>
  <c r="H95" i="1"/>
  <c r="H96" i="1"/>
  <c r="H97" i="1"/>
  <c r="H98" i="1"/>
  <c r="H99" i="1"/>
  <c r="J90" i="1"/>
  <c r="J91" i="1"/>
  <c r="J92" i="1"/>
  <c r="J93" i="1"/>
  <c r="J94" i="1"/>
  <c r="J95" i="1"/>
  <c r="J96" i="1"/>
  <c r="J97" i="1"/>
  <c r="J98" i="1"/>
  <c r="J99" i="1"/>
  <c r="H4" i="1" l="1"/>
  <c r="J4" i="1"/>
  <c r="I4" i="4"/>
  <c r="O4" i="1"/>
  <c r="H5" i="1"/>
  <c r="J5" i="1"/>
  <c r="H6" i="1"/>
  <c r="J6" i="1"/>
  <c r="H7" i="1"/>
  <c r="J7" i="1"/>
  <c r="H8" i="1"/>
  <c r="J8" i="1"/>
  <c r="H9" i="1"/>
  <c r="J9" i="1"/>
  <c r="H10" i="1"/>
  <c r="J10" i="1"/>
  <c r="H11" i="1"/>
  <c r="J11" i="1"/>
  <c r="A70" i="1" a="1"/>
  <c r="A38" i="4" a="1"/>
  <c r="A47" i="1" a="1"/>
  <c r="A26" i="1" a="1"/>
  <c r="A30" i="1" a="1"/>
  <c r="A30" i="4" a="1"/>
  <c r="A41" i="4" a="1"/>
  <c r="A57" i="1" a="1"/>
  <c r="A31" i="2" a="1"/>
  <c r="A11" i="1" a="1"/>
  <c r="A20" i="4" a="1"/>
  <c r="A37" i="2" a="1"/>
  <c r="A77" i="1" a="1"/>
  <c r="A20" i="2" a="1"/>
  <c r="A6" i="1" a="1"/>
  <c r="A18" i="2" a="1"/>
  <c r="A12" i="4" a="1"/>
  <c r="A25" i="1" a="1"/>
  <c r="A28" i="2" a="1"/>
  <c r="A52" i="1" a="1"/>
  <c r="A12" i="2" a="1"/>
  <c r="A68" i="1" a="1"/>
  <c r="A7" i="2" a="1"/>
  <c r="A22" i="4" a="1"/>
  <c r="A13" i="4" a="1"/>
  <c r="A6" i="2" a="1"/>
  <c r="A11" i="4" a="1"/>
  <c r="A67" i="1" a="1"/>
  <c r="A34" i="2" a="1"/>
  <c r="A41" i="1" a="1"/>
  <c r="A34" i="4" a="1"/>
  <c r="A46" i="1" a="1"/>
  <c r="A37" i="4" a="1"/>
  <c r="A40" i="2" a="1"/>
  <c r="A10" i="4" a="1"/>
  <c r="A36" i="4" a="1"/>
  <c r="A4" i="1" a="1"/>
  <c r="A58" i="1" a="1"/>
  <c r="A19" i="2" a="1"/>
  <c r="A20" i="1" a="1"/>
  <c r="A16" i="4" a="1"/>
  <c r="A5" i="2" a="1"/>
  <c r="A22" i="1" a="1"/>
  <c r="A24" i="2" a="1"/>
  <c r="A25" i="2" a="1"/>
  <c r="A5" i="1" a="1"/>
  <c r="A84" i="1" a="1"/>
  <c r="A32" i="4" a="1"/>
  <c r="A13" i="1" a="1"/>
  <c r="A13" i="2" a="1"/>
  <c r="A65" i="1" a="1"/>
  <c r="A14" i="1" a="1"/>
  <c r="A9" i="1" a="1"/>
  <c r="A45" i="1" a="1"/>
  <c r="A78" i="1" a="1"/>
  <c r="A21" i="1" a="1"/>
  <c r="A86" i="1" a="1"/>
  <c r="A17" i="2" a="1"/>
  <c r="A31" i="1" a="1"/>
  <c r="A40" i="1" a="1"/>
  <c r="A42" i="4" a="1"/>
  <c r="A32" i="2" a="1"/>
  <c r="A8" i="4" a="1"/>
  <c r="A18" i="1" a="1"/>
  <c r="A30" i="2" a="1"/>
  <c r="A15" i="2" a="1"/>
  <c r="A22" i="2" a="1"/>
  <c r="A44" i="1" a="1"/>
  <c r="A9" i="2" a="1"/>
  <c r="A15" i="1" a="1"/>
  <c r="A21" i="4" a="1"/>
  <c r="A8" i="2" a="1"/>
  <c r="A79" i="1" a="1"/>
  <c r="A73" i="1" a="1"/>
  <c r="A18" i="4" a="1"/>
  <c r="A10" i="2" a="1"/>
  <c r="A35" i="1" a="1"/>
  <c r="A85" i="1" a="1"/>
  <c r="A15" i="4" a="1"/>
  <c r="A27" i="1" a="1"/>
  <c r="A34" i="1" a="1"/>
  <c r="A60" i="1" a="1"/>
  <c r="A23" i="1" a="1"/>
  <c r="A88" i="1" a="1"/>
  <c r="A24" i="4" a="1"/>
  <c r="A61" i="1" a="1"/>
  <c r="A38" i="1" a="1"/>
  <c r="A29" i="4" a="1"/>
  <c r="A71" i="1" a="1"/>
  <c r="A33" i="2" a="1"/>
  <c r="A21" i="2" a="1"/>
  <c r="A19" i="4" a="1"/>
  <c r="A36" i="1" a="1"/>
  <c r="A4" i="4" a="1"/>
  <c r="A54" i="1" a="1"/>
  <c r="A14" i="2" a="1"/>
  <c r="A29" i="2" a="1"/>
  <c r="A10" i="1" a="1"/>
  <c r="A49" i="1" a="1"/>
  <c r="A53" i="1" a="1"/>
  <c r="A8" i="1" a="1"/>
  <c r="A28" i="4" a="1"/>
  <c r="A29" i="1" a="1"/>
  <c r="A7" i="1" a="1"/>
  <c r="A80" i="1" a="1"/>
  <c r="A43" i="1" a="1"/>
  <c r="A89" i="1" a="1"/>
  <c r="A83" i="1" a="1"/>
  <c r="A59" i="1" a="1"/>
  <c r="A50" i="1" a="1"/>
  <c r="A36" i="2" a="1"/>
  <c r="A16" i="2" a="1"/>
  <c r="A32" i="1" a="1"/>
  <c r="A24" i="1" a="1"/>
  <c r="A37" i="1" a="1"/>
  <c r="A17" i="1" a="1"/>
  <c r="A69" i="1" a="1"/>
  <c r="A27" i="2" a="1"/>
  <c r="A35" i="2" a="1"/>
  <c r="A74" i="1" a="1"/>
  <c r="A75" i="1" a="1"/>
  <c r="A23" i="2" a="1"/>
  <c r="A16" i="1" a="1"/>
  <c r="A38" i="2" a="1"/>
  <c r="A40" i="4" a="1"/>
  <c r="A76" i="1" a="1"/>
  <c r="A12" i="1" a="1"/>
  <c r="A4" i="2" a="1"/>
  <c r="A17" i="4" a="1"/>
  <c r="A28" i="1" a="1"/>
  <c r="A5" i="4" a="1"/>
  <c r="A33" i="1" a="1"/>
  <c r="A39" i="4" a="1"/>
  <c r="A25" i="4" a="1"/>
  <c r="A55" i="1" a="1"/>
  <c r="A51" i="1" a="1"/>
  <c r="A82" i="1" a="1"/>
  <c r="A87" i="1" a="1"/>
  <c r="A62" i="1" a="1"/>
  <c r="A39" i="1" a="1"/>
  <c r="A63" i="1" a="1"/>
  <c r="A35" i="4" a="1"/>
  <c r="A9" i="4" a="1"/>
  <c r="A11" i="2" a="1"/>
  <c r="A33" i="4" a="1"/>
  <c r="A81" i="1" a="1"/>
  <c r="A64" i="1" a="1"/>
  <c r="A56" i="1" a="1"/>
  <c r="A72" i="1" a="1"/>
  <c r="A66" i="1" a="1"/>
  <c r="A27" i="4" a="1"/>
  <c r="A23" i="4" a="1"/>
  <c r="A6" i="4" a="1"/>
  <c r="A31" i="4" a="1"/>
  <c r="A39" i="2" a="1"/>
  <c r="A7" i="4" a="1"/>
  <c r="A48" i="1" a="1"/>
  <c r="A19" i="1" a="1"/>
  <c r="A14" i="4" a="1"/>
  <c r="A42" i="1" a="1"/>
  <c r="F42" i="2" l="1" a="1"/>
  <c r="F42" i="2" s="1"/>
  <c r="A29" i="4"/>
  <c r="A54" i="1"/>
  <c r="A21" i="2"/>
  <c r="A12" i="1"/>
  <c r="A42" i="4"/>
  <c r="A52" i="1"/>
  <c r="A38" i="2"/>
  <c r="A70" i="1"/>
  <c r="A82" i="1"/>
  <c r="A60" i="1"/>
  <c r="A51" i="1"/>
  <c r="A35" i="1"/>
  <c r="A32" i="1"/>
  <c r="A36" i="2"/>
  <c r="A16" i="2"/>
  <c r="A37" i="2"/>
  <c r="A27" i="2"/>
  <c r="A24" i="4"/>
  <c r="A41" i="4"/>
  <c r="A28" i="4"/>
  <c r="A38" i="1"/>
  <c r="A34" i="4"/>
  <c r="A33" i="1"/>
  <c r="A8" i="1"/>
  <c r="A17" i="2"/>
  <c r="A32" i="4"/>
  <c r="A26" i="1"/>
  <c r="A69" i="1"/>
  <c r="A81" i="1"/>
  <c r="A47" i="1"/>
  <c r="A34" i="1"/>
  <c r="A35" i="2"/>
  <c r="A15" i="2"/>
  <c r="A13" i="2"/>
  <c r="A9" i="2"/>
  <c r="A23" i="4"/>
  <c r="A20" i="4"/>
  <c r="A11" i="4"/>
  <c r="A72" i="1"/>
  <c r="A14" i="4"/>
  <c r="A84" i="1"/>
  <c r="A39" i="2"/>
  <c r="A30" i="4"/>
  <c r="A4" i="2"/>
  <c r="A68" i="1"/>
  <c r="A80" i="1"/>
  <c r="A59" i="1"/>
  <c r="A76" i="1"/>
  <c r="A46" i="1"/>
  <c r="A15" i="1"/>
  <c r="A31" i="1"/>
  <c r="A14" i="2"/>
  <c r="A12" i="2"/>
  <c r="A8" i="2"/>
  <c r="A22" i="4"/>
  <c r="A19" i="4"/>
  <c r="A25" i="4"/>
  <c r="A50" i="1"/>
  <c r="A31" i="4"/>
  <c r="A62" i="1"/>
  <c r="A4" i="1"/>
  <c r="A25" i="1"/>
  <c r="A45" i="1"/>
  <c r="A20" i="1"/>
  <c r="A30" i="1"/>
  <c r="A34" i="2"/>
  <c r="A31" i="2"/>
  <c r="A7" i="2"/>
  <c r="A21" i="4"/>
  <c r="A40" i="4"/>
  <c r="A10" i="4"/>
  <c r="A73" i="1"/>
  <c r="A10" i="2"/>
  <c r="A49" i="1"/>
  <c r="A10" i="1"/>
  <c r="A83" i="1"/>
  <c r="A75" i="1"/>
  <c r="A24" i="1"/>
  <c r="A66" i="1"/>
  <c r="A57" i="1"/>
  <c r="A74" i="1"/>
  <c r="A44" i="1"/>
  <c r="A19" i="1"/>
  <c r="A29" i="1"/>
  <c r="A33" i="2"/>
  <c r="A30" i="2"/>
  <c r="A6" i="2"/>
  <c r="A18" i="4"/>
  <c r="A39" i="4"/>
  <c r="A11" i="1"/>
  <c r="A9" i="1"/>
  <c r="A7" i="1"/>
  <c r="A5" i="1"/>
  <c r="A85" i="1"/>
  <c r="A40" i="2"/>
  <c r="A53" i="1"/>
  <c r="A6" i="1"/>
  <c r="A61" i="1"/>
  <c r="A58" i="1"/>
  <c r="A23" i="1"/>
  <c r="A89" i="1"/>
  <c r="A78" i="1"/>
  <c r="A56" i="1"/>
  <c r="A43" i="1"/>
  <c r="A28" i="1"/>
  <c r="A32" i="2"/>
  <c r="A29" i="2"/>
  <c r="A5" i="2"/>
  <c r="A38" i="4"/>
  <c r="A27" i="4"/>
  <c r="A86" i="1"/>
  <c r="A16" i="1"/>
  <c r="A71" i="1"/>
  <c r="A18" i="2"/>
  <c r="A5" i="4"/>
  <c r="A48" i="1"/>
  <c r="A79" i="1"/>
  <c r="A22" i="1"/>
  <c r="A88" i="1"/>
  <c r="A77" i="1"/>
  <c r="A41" i="1"/>
  <c r="A42" i="1"/>
  <c r="A18" i="1"/>
  <c r="A27" i="1"/>
  <c r="A24" i="2"/>
  <c r="A20" i="2"/>
  <c r="A28" i="2"/>
  <c r="A4" i="4"/>
  <c r="A17" i="4"/>
  <c r="A37" i="4"/>
  <c r="A9" i="4"/>
  <c r="A63" i="1"/>
  <c r="A6" i="4"/>
  <c r="A37" i="1"/>
  <c r="A33" i="4"/>
  <c r="A36" i="1"/>
  <c r="A67" i="1"/>
  <c r="A21" i="1"/>
  <c r="A87" i="1"/>
  <c r="A65" i="1"/>
  <c r="A55" i="1"/>
  <c r="A39" i="1"/>
  <c r="A14" i="1"/>
  <c r="A23" i="2"/>
  <c r="A19" i="2"/>
  <c r="A11" i="2"/>
  <c r="A36" i="4"/>
  <c r="A16" i="4"/>
  <c r="A13" i="4"/>
  <c r="A8" i="4"/>
  <c r="A64" i="1"/>
  <c r="A40" i="1"/>
  <c r="A17" i="1"/>
  <c r="A13" i="1"/>
  <c r="A22" i="2"/>
  <c r="A25" i="2"/>
  <c r="A35" i="4"/>
  <c r="A15" i="4"/>
  <c r="A12" i="4"/>
  <c r="A7" i="4"/>
  <c r="H12" i="1"/>
  <c r="F4" i="2" s="1" a="1"/>
  <c r="F4" i="2" s="1"/>
  <c r="J12" i="1"/>
  <c r="H13" i="1"/>
  <c r="J13" i="1"/>
  <c r="H14" i="1"/>
  <c r="J14" i="1"/>
  <c r="H27" i="1"/>
  <c r="J27" i="1"/>
  <c r="H28" i="1"/>
  <c r="J28" i="1"/>
  <c r="H29" i="1"/>
  <c r="J29" i="1"/>
  <c r="H30" i="1"/>
  <c r="J30" i="1"/>
  <c r="H31" i="1"/>
  <c r="J31" i="1"/>
  <c r="H32" i="1"/>
  <c r="J32" i="1"/>
  <c r="H33" i="1"/>
  <c r="J33" i="1"/>
  <c r="H16" i="1"/>
  <c r="J16" i="1"/>
  <c r="H17" i="1"/>
  <c r="J17" i="1"/>
  <c r="H18" i="1"/>
  <c r="J18" i="1"/>
  <c r="H19" i="1"/>
  <c r="J19" i="1"/>
  <c r="H20" i="1"/>
  <c r="J20" i="1"/>
  <c r="H15" i="1"/>
  <c r="J15" i="1"/>
  <c r="H34" i="1"/>
  <c r="J34" i="1"/>
  <c r="H35" i="1"/>
  <c r="J35" i="1"/>
  <c r="H36" i="1"/>
  <c r="J36" i="1"/>
  <c r="H37" i="1"/>
  <c r="J37" i="1"/>
  <c r="H38" i="1"/>
  <c r="J38" i="1"/>
  <c r="H39" i="1"/>
  <c r="J39" i="1"/>
  <c r="H42" i="1"/>
  <c r="J42" i="1"/>
  <c r="H43" i="1"/>
  <c r="J43" i="1"/>
  <c r="H44" i="1"/>
  <c r="J44" i="1"/>
  <c r="H45" i="1"/>
  <c r="J45" i="1"/>
  <c r="H46" i="1"/>
  <c r="J46" i="1"/>
  <c r="H47" i="1"/>
  <c r="J47" i="1"/>
  <c r="H48" i="1"/>
  <c r="J48" i="1"/>
  <c r="H49" i="1"/>
  <c r="J49" i="1"/>
  <c r="H50" i="1"/>
  <c r="J50" i="1"/>
  <c r="H40" i="1"/>
  <c r="J40" i="1"/>
  <c r="H41" i="1"/>
  <c r="J41" i="1"/>
  <c r="H74" i="1"/>
  <c r="J74" i="1"/>
  <c r="H75" i="1"/>
  <c r="J75" i="1"/>
  <c r="H76" i="1"/>
  <c r="J76" i="1"/>
  <c r="H51" i="1"/>
  <c r="J51" i="1"/>
  <c r="H52" i="1"/>
  <c r="J52" i="1"/>
  <c r="H53" i="1"/>
  <c r="J53" i="1"/>
  <c r="H54" i="1"/>
  <c r="J54" i="1"/>
  <c r="H55" i="1"/>
  <c r="J55" i="1"/>
  <c r="H56" i="1"/>
  <c r="J56" i="1"/>
  <c r="H57" i="1"/>
  <c r="J57" i="1"/>
  <c r="H58" i="1"/>
  <c r="J58" i="1"/>
  <c r="H59" i="1"/>
  <c r="J59" i="1"/>
  <c r="H60" i="1"/>
  <c r="J60" i="1"/>
  <c r="H61" i="1"/>
  <c r="J61" i="1"/>
  <c r="H62" i="1"/>
  <c r="J62" i="1"/>
  <c r="H63" i="1"/>
  <c r="J63" i="1"/>
  <c r="H64" i="1"/>
  <c r="J64" i="1"/>
  <c r="H65" i="1"/>
  <c r="J65" i="1"/>
  <c r="H77" i="1"/>
  <c r="J77" i="1"/>
  <c r="H78" i="1"/>
  <c r="J78" i="1"/>
  <c r="H79" i="1"/>
  <c r="J79" i="1"/>
  <c r="H80" i="1"/>
  <c r="J80" i="1"/>
  <c r="H81" i="1"/>
  <c r="J81" i="1"/>
  <c r="H82" i="1"/>
  <c r="J82" i="1"/>
  <c r="H83" i="1"/>
  <c r="J83" i="1"/>
  <c r="H84" i="1"/>
  <c r="J84" i="1"/>
  <c r="H85" i="1"/>
  <c r="J85" i="1"/>
  <c r="H86" i="1"/>
  <c r="J86" i="1"/>
  <c r="H87" i="1"/>
  <c r="J87" i="1"/>
  <c r="H88" i="1"/>
  <c r="J88" i="1"/>
  <c r="H89" i="1"/>
  <c r="J89" i="1"/>
  <c r="H66" i="1"/>
  <c r="J66" i="1"/>
  <c r="H67" i="1"/>
  <c r="J67" i="1"/>
  <c r="H68" i="1"/>
  <c r="J68" i="1"/>
  <c r="H69" i="1"/>
  <c r="J69" i="1"/>
  <c r="H70" i="1"/>
  <c r="J70" i="1"/>
  <c r="H71" i="1"/>
  <c r="J71" i="1"/>
  <c r="H72" i="1"/>
  <c r="J72" i="1"/>
  <c r="H73" i="1"/>
  <c r="J73" i="1"/>
  <c r="H21" i="1"/>
  <c r="J21" i="1"/>
  <c r="H22" i="1"/>
  <c r="J22" i="1"/>
  <c r="H23" i="1"/>
  <c r="J23" i="1"/>
  <c r="H24" i="1"/>
  <c r="J24" i="1"/>
  <c r="H25" i="1"/>
  <c r="J25" i="1"/>
  <c r="H26" i="1"/>
  <c r="J26" i="1"/>
  <c r="F29" i="2" l="1" a="1"/>
  <c r="F29" i="2" s="1"/>
  <c r="F28" i="2" a="1"/>
  <c r="F28" i="2" s="1"/>
  <c r="F41" i="2" a="1"/>
  <c r="F41" i="2" s="1"/>
  <c r="F33" i="2" a="1"/>
  <c r="F33" i="2" s="1"/>
  <c r="F12" i="2" a="1"/>
  <c r="F12" i="2" s="1"/>
  <c r="F19" i="2" a="1"/>
  <c r="F19" i="2" s="1"/>
  <c r="F8" i="2" a="1"/>
  <c r="F8" i="2" s="1"/>
  <c r="F36" i="2" a="1"/>
  <c r="F36" i="2" s="1"/>
  <c r="F13" i="2" a="1"/>
  <c r="F13" i="2" s="1"/>
  <c r="F24" i="2" a="1"/>
  <c r="F24" i="2" s="1"/>
  <c r="F16" i="2" a="1"/>
  <c r="F16" i="2" s="1"/>
  <c r="F39" i="2" a="1"/>
  <c r="F39" i="2" s="1"/>
  <c r="F31" i="2" a="1"/>
  <c r="F31" i="2" s="1"/>
  <c r="F25" i="2" a="1"/>
  <c r="F25" i="2" s="1"/>
  <c r="F17" i="2" a="1"/>
  <c r="F17" i="2" s="1"/>
  <c r="F5" i="2" a="1"/>
  <c r="F5" i="2" s="1"/>
  <c r="F34" i="2" a="1"/>
  <c r="F34" i="2" s="1"/>
  <c r="F11" i="2" a="1"/>
  <c r="F11" i="2" s="1"/>
  <c r="F22" i="2" a="1"/>
  <c r="F22" i="2" s="1"/>
  <c r="F9" i="2" a="1"/>
  <c r="F9" i="2" s="1"/>
  <c r="F37" i="2" a="1"/>
  <c r="F37" i="2" s="1"/>
  <c r="F27" i="2" a="1"/>
  <c r="F27" i="2" s="1"/>
  <c r="F23" i="2" a="1"/>
  <c r="F23" i="2" s="1"/>
  <c r="F15" i="2" a="1"/>
  <c r="F15" i="2" s="1"/>
  <c r="F40" i="2" a="1"/>
  <c r="F40" i="2" s="1"/>
  <c r="F32" i="2" a="1"/>
  <c r="F32" i="2" s="1"/>
  <c r="F6" i="2" a="1"/>
  <c r="F6" i="2" s="1"/>
  <c r="F20" i="2" a="1"/>
  <c r="F20" i="2" s="1"/>
  <c r="F7" i="2" a="1"/>
  <c r="F7" i="2" s="1"/>
  <c r="F35" i="2" a="1"/>
  <c r="F35" i="2" s="1"/>
  <c r="F14" i="2" a="1"/>
  <c r="F14" i="2" s="1"/>
  <c r="F21" i="2" a="1"/>
  <c r="F21" i="2" s="1"/>
  <c r="F10" i="2" a="1"/>
  <c r="F10" i="2" s="1"/>
  <c r="F38" i="2" a="1"/>
  <c r="F38" i="2" s="1"/>
  <c r="F30" i="2" a="1"/>
  <c r="F30" i="2" s="1"/>
  <c r="F26" i="2" a="1"/>
  <c r="F26" i="2" s="1"/>
  <c r="F18" i="2" a="1"/>
  <c r="F18" i="2" s="1"/>
  <c r="G4" i="4"/>
  <c r="F4" i="4"/>
  <c r="N45" i="2" l="1"/>
  <c r="M5" i="2" l="1"/>
  <c r="N5" i="2"/>
  <c r="M6" i="2"/>
  <c r="N6" i="2"/>
  <c r="M7" i="2"/>
  <c r="N7" i="2"/>
  <c r="M8" i="2"/>
  <c r="N8" i="2"/>
  <c r="M9" i="2"/>
  <c r="N9" i="2"/>
  <c r="M27" i="2"/>
  <c r="N27" i="2"/>
  <c r="M10" i="2"/>
  <c r="N10" i="2"/>
  <c r="M25" i="2"/>
  <c r="N25" i="2"/>
  <c r="M11" i="2"/>
  <c r="N11" i="2"/>
  <c r="M28" i="2"/>
  <c r="N28" i="2"/>
  <c r="M29" i="2"/>
  <c r="N29" i="2"/>
  <c r="M30" i="2"/>
  <c r="N30" i="2"/>
  <c r="M31" i="2"/>
  <c r="N31" i="2"/>
  <c r="M12" i="2"/>
  <c r="N12" i="2"/>
  <c r="M13" i="2"/>
  <c r="N13" i="2"/>
  <c r="M37" i="2"/>
  <c r="N37" i="2"/>
  <c r="M38" i="2"/>
  <c r="N38" i="2"/>
  <c r="M39" i="2"/>
  <c r="N39" i="2"/>
  <c r="M40" i="2"/>
  <c r="N40" i="2"/>
  <c r="M19" i="2"/>
  <c r="N19" i="2"/>
  <c r="M20" i="2"/>
  <c r="N20" i="2"/>
  <c r="M41" i="2"/>
  <c r="N41" i="2"/>
  <c r="M42" i="2"/>
  <c r="N42" i="2"/>
  <c r="M14" i="2"/>
  <c r="N14" i="2"/>
  <c r="M15" i="2"/>
  <c r="N15" i="2"/>
  <c r="M16" i="2"/>
  <c r="N16" i="2"/>
  <c r="N4" i="2"/>
  <c r="M4" i="2"/>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<sst xmlns="http://schemas.openxmlformats.org/spreadsheetml/2006/main" count="896" uniqueCount="359">
  <si>
    <t>Avant propos</t>
  </si>
  <si>
    <t xml:space="preserve">Objectif de ce document </t>
  </si>
  <si>
    <t xml:space="preserve">Légende </t>
  </si>
  <si>
    <t xml:space="preserve">Cellule à remplir </t>
  </si>
  <si>
    <t>Cellule facultative à remplir</t>
  </si>
  <si>
    <t>Légende des couleurs par typologie de leviers :</t>
  </si>
  <si>
    <t>Agriculture, forêts et sols</t>
  </si>
  <si>
    <t>Déchets</t>
  </si>
  <si>
    <t>Energie</t>
  </si>
  <si>
    <t>Industrie</t>
  </si>
  <si>
    <t>Batiments résidentiels</t>
  </si>
  <si>
    <t>Bâtiments tertiaires</t>
  </si>
  <si>
    <t>Transport de marchandises</t>
  </si>
  <si>
    <t>Transport de voyageurs</t>
  </si>
  <si>
    <t>Profil</t>
  </si>
  <si>
    <t>Type de collectivité</t>
  </si>
  <si>
    <t>Département</t>
  </si>
  <si>
    <t>Région</t>
  </si>
  <si>
    <t>Auvergne-Rhône-Alpes</t>
  </si>
  <si>
    <t>1 - Ain</t>
  </si>
  <si>
    <t>Bourgogne-Franche-Comté</t>
  </si>
  <si>
    <t>2 - Aisne</t>
  </si>
  <si>
    <t>EPCI</t>
  </si>
  <si>
    <t>Bretagne</t>
  </si>
  <si>
    <t>3 - Allier</t>
  </si>
  <si>
    <t>Commune</t>
  </si>
  <si>
    <t>Centre-Val de Loire</t>
  </si>
  <si>
    <t>4 - Alpes-de-Haute-Provence</t>
  </si>
  <si>
    <t>Corse</t>
  </si>
  <si>
    <t>5 - Hautes-Alpes</t>
  </si>
  <si>
    <t>Grand Est</t>
  </si>
  <si>
    <t>6 - Alpes-Maritimes</t>
  </si>
  <si>
    <t>Hauts-de-France</t>
  </si>
  <si>
    <t>7 - Ardèche</t>
  </si>
  <si>
    <t>Île-de-France</t>
  </si>
  <si>
    <t>8 - Ardennes</t>
  </si>
  <si>
    <t>Normandie</t>
  </si>
  <si>
    <t>9 - Ariège</t>
  </si>
  <si>
    <t>Nouvelle-Aquitaine</t>
  </si>
  <si>
    <t>10 - Aube</t>
  </si>
  <si>
    <t>Occitanie</t>
  </si>
  <si>
    <t>11 - Aude</t>
  </si>
  <si>
    <t>Pays de la Loire</t>
  </si>
  <si>
    <t>12 - Aveyron</t>
  </si>
  <si>
    <t>Provence-Alpes-Côte d'Azur</t>
  </si>
  <si>
    <t>13 - Bouches-du-Rhône</t>
  </si>
  <si>
    <t>14 - Calvados</t>
  </si>
  <si>
    <t>15 - Cantal</t>
  </si>
  <si>
    <t>16 - Charente</t>
  </si>
  <si>
    <t>17 - Charente-Maritime</t>
  </si>
  <si>
    <t>18 - Cher</t>
  </si>
  <si>
    <t>19 - Corrèze</t>
  </si>
  <si>
    <t>2A - Corse-du-Sud</t>
  </si>
  <si>
    <t>2B - Haute-Corse</t>
  </si>
  <si>
    <t>21 - Côte-d'Or</t>
  </si>
  <si>
    <t>22 - Côtes d'Armor</t>
  </si>
  <si>
    <t>23 - Creuse</t>
  </si>
  <si>
    <t>24 - Dordogne</t>
  </si>
  <si>
    <t>25 - Doubs</t>
  </si>
  <si>
    <t>26 - Drôme</t>
  </si>
  <si>
    <t>27 - Eure</t>
  </si>
  <si>
    <t>28 - Eure-et-Loir</t>
  </si>
  <si>
    <t>29 - Finistère</t>
  </si>
  <si>
    <t>30 - Gard</t>
  </si>
  <si>
    <t>31 - Haute-Garonne</t>
  </si>
  <si>
    <t>32 - Gers</t>
  </si>
  <si>
    <t>33 - Gironde</t>
  </si>
  <si>
    <t>34 - Hérault</t>
  </si>
  <si>
    <t>35 - Ille-et-Vilaine</t>
  </si>
  <si>
    <t>36 - Indre</t>
  </si>
  <si>
    <t>37 - Indre-et-Loire</t>
  </si>
  <si>
    <t>38 - Isère</t>
  </si>
  <si>
    <t>39 - Jura</t>
  </si>
  <si>
    <t>40 - Landes</t>
  </si>
  <si>
    <t>41 - Loir-et-Cher</t>
  </si>
  <si>
    <t>42 - Loire</t>
  </si>
  <si>
    <t>43 - Haute-Loire</t>
  </si>
  <si>
    <t>44 - Loire-Atlantique</t>
  </si>
  <si>
    <t>45 - Loiret</t>
  </si>
  <si>
    <t>46 - Lot</t>
  </si>
  <si>
    <t>47 - Lot-et-Garonne</t>
  </si>
  <si>
    <t>48 - Lozère</t>
  </si>
  <si>
    <t>49 - Maine-et-Loire</t>
  </si>
  <si>
    <t>50 - Manche</t>
  </si>
  <si>
    <t>51 - Marne</t>
  </si>
  <si>
    <t>52 - Haute-Marne</t>
  </si>
  <si>
    <t>53 - Mayenne</t>
  </si>
  <si>
    <t>54 - Meurthe-et-Moselle</t>
  </si>
  <si>
    <t>55 - Meuse</t>
  </si>
  <si>
    <t>56 - Morbihan</t>
  </si>
  <si>
    <t>57 - Moselle</t>
  </si>
  <si>
    <t>58 - Nièvre</t>
  </si>
  <si>
    <t>59 - Nord</t>
  </si>
  <si>
    <t>60 - Oise</t>
  </si>
  <si>
    <t>61 - Orne</t>
  </si>
  <si>
    <t>62 - Pas-de-Calais</t>
  </si>
  <si>
    <t>63 - Puy-de-Dôme</t>
  </si>
  <si>
    <t>64 - Pyrénées-Atlantiques</t>
  </si>
  <si>
    <t>65 - Hautes-Pyrénées</t>
  </si>
  <si>
    <t>66 - Pyrénées-Orientales</t>
  </si>
  <si>
    <t>67 - Bas-Rhin</t>
  </si>
  <si>
    <t>68 - Haut-Rhin</t>
  </si>
  <si>
    <t>69 - Rhône</t>
  </si>
  <si>
    <t>70 - Haute-Saône</t>
  </si>
  <si>
    <t>71 - Saône-et-Loire</t>
  </si>
  <si>
    <t>72 - Sarthe</t>
  </si>
  <si>
    <t>73 - Savoie</t>
  </si>
  <si>
    <t>74 - Haute-Savoie</t>
  </si>
  <si>
    <t>75 - Paris</t>
  </si>
  <si>
    <t>76 - Seine-Maritime</t>
  </si>
  <si>
    <t>77 - Seine-et-Marne</t>
  </si>
  <si>
    <t>78 - Yvelines</t>
  </si>
  <si>
    <t>79 - Deux-Sèvres</t>
  </si>
  <si>
    <t>80 - Somme</t>
  </si>
  <si>
    <t>81 - Tarn</t>
  </si>
  <si>
    <t>82 - Tarn-et-Garonne</t>
  </si>
  <si>
    <t>83 - Var</t>
  </si>
  <si>
    <t>84 - Vaucluse</t>
  </si>
  <si>
    <t>85 - Vandée</t>
  </si>
  <si>
    <t>86 - Vienne</t>
  </si>
  <si>
    <t>87 - Haute-Vienne</t>
  </si>
  <si>
    <t>88 - Vosges</t>
  </si>
  <si>
    <t>89 - Yonne</t>
  </si>
  <si>
    <t>90 - Territoire de Belfort</t>
  </si>
  <si>
    <t>91 - Essonne</t>
  </si>
  <si>
    <t>92 - Hauts-de-Seine</t>
  </si>
  <si>
    <t>93 - Seine-St-Denis</t>
  </si>
  <si>
    <t>94 - Val-de-Marne</t>
  </si>
  <si>
    <t>95 - Val-D'Oise</t>
  </si>
  <si>
    <t>971 - Guadeloupe</t>
  </si>
  <si>
    <t>972 - Martinique</t>
  </si>
  <si>
    <t>973 - Guyane</t>
  </si>
  <si>
    <t>974 - La Réunion</t>
  </si>
  <si>
    <t>976 - Mayotte</t>
  </si>
  <si>
    <t>Non concerné</t>
  </si>
  <si>
    <t xml:space="preserve">Actions </t>
  </si>
  <si>
    <t>Famille</t>
  </si>
  <si>
    <t>Thème</t>
  </si>
  <si>
    <t>Levier</t>
  </si>
  <si>
    <t>Type d'action</t>
  </si>
  <si>
    <t xml:space="preserve">Action </t>
  </si>
  <si>
    <t>Cette action est-elle pertinente pour mon territoire ?</t>
  </si>
  <si>
    <t xml:space="preserve">Est-elle déjà / en cours de mise en œuvre ? </t>
  </si>
  <si>
    <t xml:space="preserve">Actions planifiées mais pas encore contractualisées </t>
  </si>
  <si>
    <t>Index dénominateur</t>
  </si>
  <si>
    <t>Index numérateur</t>
  </si>
  <si>
    <t>Mieux se déplacer</t>
  </si>
  <si>
    <t>Transport</t>
  </si>
  <si>
    <t>Véhicules électriques</t>
  </si>
  <si>
    <t>Actif propre</t>
  </si>
  <si>
    <t>Electrification des flottes détenues par la collectivité</t>
  </si>
  <si>
    <t>Infrastructure</t>
  </si>
  <si>
    <t xml:space="preserve">Développement et exploitation de l'infrastructure de recharge en voirie </t>
  </si>
  <si>
    <t>Norme</t>
  </si>
  <si>
    <t>Avantage à la mobilité électrique : voies réservées aux véhicules propres, tarification différenciée pour le stationnement,…</t>
  </si>
  <si>
    <t>Vélo</t>
  </si>
  <si>
    <t>Mise en place de voiries cyclables et infrastructures de stationnement pour vélos dans le cadre du schéma directeur vélo</t>
  </si>
  <si>
    <t>Réduction des déplacements</t>
  </si>
  <si>
    <t>Mise en place de services d'autopartage ou mutualisation de flottes</t>
  </si>
  <si>
    <t>Réduction et verdissement des déplacements domicile-travail et professionnels des agents: forfaits mobilité durable, encourager le télétravail, limiter l'avion et la voiture</t>
  </si>
  <si>
    <t>Favorisation du confort et de la sécurité des cheminements piétons</t>
  </si>
  <si>
    <t>Covoiturage</t>
  </si>
  <si>
    <t>Déploiement du covoiturage en interne à la collectivité</t>
  </si>
  <si>
    <t>Mise en place d'infrastructures de covoiturage (points de rencontre, lignes de covoiturage, plateforme de covoiturage…)</t>
  </si>
  <si>
    <t>Accompagnement</t>
  </si>
  <si>
    <t>Mesures d'acculturation et de communication autour du covoiturage</t>
  </si>
  <si>
    <t>Mieux se loger</t>
  </si>
  <si>
    <t>Bâtiments</t>
  </si>
  <si>
    <t>Rénovation (tertiaire) / Rénovation (résidentiel)</t>
  </si>
  <si>
    <t>Incitation financière</t>
  </si>
  <si>
    <t>Aides à la rénovation du parc privé complémentaires aux aides nationales / dispositif MaPrimeRénov</t>
  </si>
  <si>
    <t xml:space="preserve">Mesures de communication et sensibilisation aux dispositifs d'aide et aux enjeux de la rénovation </t>
  </si>
  <si>
    <t>Rénovation (résidentiel)</t>
  </si>
  <si>
    <t xml:space="preserve">Structuration de la communication, de l’accompagnement et du conseil à la rénovation, notamment via l’ouverture d’un espace France Renov </t>
  </si>
  <si>
    <t>Rénovation du parc immobilier résidentiel détenu par la collectivité</t>
  </si>
  <si>
    <t>Mieux préserver</t>
  </si>
  <si>
    <t>Sobriété foncière</t>
  </si>
  <si>
    <t>Mise à disposition du patrimoine de la collectivité en période de non-utilisation</t>
  </si>
  <si>
    <t>Sobriété foncière / Eau / Espaces naturels</t>
  </si>
  <si>
    <t>Sobriété foncière / Désimperméabilisation des sols / Pratiques stockantes</t>
  </si>
  <si>
    <t xml:space="preserve">Actif propre </t>
  </si>
  <si>
    <t>Conduite des opérations de végétalisation en ville : cours d’école, lutte contre les ilots de chaleur urbains, toute action favorable à la « nature en ville »</t>
  </si>
  <si>
    <t>Maintien de la vocation agricole du foncier (ZAP, PAENP, Espace Naturel Sensible), notamment dans le plan régional de l'agriculture durable (PRAD)</t>
  </si>
  <si>
    <t>Droit de préemption et achat de parcelles agricoles puis revente à des exploitants  en accord avec les SAFERs (Sociétés d'aménagement foncier et d'établissement rural)</t>
  </si>
  <si>
    <t>Actif propre / Incitation financière</t>
  </si>
  <si>
    <t>Mise en place d'opérations d'aménagement en recyclage urbain : recyclage des friches, requalification des quartiers dégradés, revitalisation des petites et moyennes centralités…</t>
  </si>
  <si>
    <t>Création ou extension des établissements publics fonciers locaux et des agences d’urbanisme</t>
  </si>
  <si>
    <t>Espaces naturels</t>
  </si>
  <si>
    <t>Gestion des forêts</t>
  </si>
  <si>
    <t>Connaissance</t>
  </si>
  <si>
    <t>Identification des forêts "biens vacants et sans maitres"</t>
  </si>
  <si>
    <t>Restauration de l’équilibre forêt – gibier</t>
  </si>
  <si>
    <t>Renouvellement forestier</t>
  </si>
  <si>
    <t>Sensibilisation à la gestion durable et à ses intérêts pour les propriétaires</t>
  </si>
  <si>
    <t>Norme / Actif propre</t>
  </si>
  <si>
    <t>Conservation d'arbres morts et d'arbres à cavités pour le maintien de la biodiversité forestière</t>
  </si>
  <si>
    <t>Accompagnement / Actif propre</t>
  </si>
  <si>
    <t>Déploiement du concept de "forêt mosaïque" visant à diversifier les essences et les modes de sylviculture</t>
  </si>
  <si>
    <t>Accompagnement / Incitation financière</t>
  </si>
  <si>
    <t>Contractualisation avec les coopératives forestières</t>
  </si>
  <si>
    <t>Promotion des cloisonnements et des modes d'exploitation à faible impact sur les sols</t>
  </si>
  <si>
    <t>Préemption ou achats de forêts privées</t>
  </si>
  <si>
    <t>Produits bois</t>
  </si>
  <si>
    <t>Usage de matériaux biosourcés notamment dans les bâtiments publics</t>
  </si>
  <si>
    <t>Contractualisation, pluriannuelle si possible, pour la fourniture de bois</t>
  </si>
  <si>
    <t>Agriculture et alimentation / Espaces naturels</t>
  </si>
  <si>
    <t>Pratiques stockantes / Gestion des haies</t>
  </si>
  <si>
    <t>Achat de biomasse issue de haies certifiées pour l’alimentation des chaudières de la collectivité</t>
  </si>
  <si>
    <t>Bouclage biomasse</t>
  </si>
  <si>
    <t>Connaissance / Actif propre</t>
  </si>
  <si>
    <t xml:space="preserve">Recensement des consommations de bois et énergie des bâtiments publics et/ou des industries de la région, par nature, provenance et niveaux de certification </t>
  </si>
  <si>
    <t xml:space="preserve">Intégration dans la commande publique des critères de certification en biomasse durable </t>
  </si>
  <si>
    <t>Restauration des habitats naturels</t>
  </si>
  <si>
    <t>Identification des zones à potentiel de restauration  (ex. état des lieux de la biodiversité, évolution urbanistique, gain écologique potentiel du terrain…)</t>
  </si>
  <si>
    <t>Information pour les maîtres d'ouvrage sur le dispositif SNC/SNRR et ses intérêts Suivi de l'atteinte effective du gain écologique des sites naturels de compensation (SNC) du territoire</t>
  </si>
  <si>
    <t>Création d'une entité publique de mise en œuvre des sites naturels de compensation (SNC/SNNR) du territoire</t>
  </si>
  <si>
    <t>Suivi de l'atteinte effective du gain écologique des sites naturels de compensation (SNC) du territoire</t>
  </si>
  <si>
    <t>Qualification et quantification du besoin de compensation du territoire (ex. volume potentiel de compensation, éléments de biodiversités concernés...)</t>
  </si>
  <si>
    <t>Continuités écologiques</t>
  </si>
  <si>
    <t>Accompagnement de la mise en œuvre des projets d'aménagement par la maîtrise d’ouvrage publique locale (ex. passes à poissons, écopoints…)</t>
  </si>
  <si>
    <t>Fourniture des documents d'aide à la mise en œuvre de solutions concrètes (ex. avantages et inconvénients des actions, grille de niveaux d'ambition, rappel des droits et devoirs des propriétaires et riverains…)</t>
  </si>
  <si>
    <t>Financement des opérations de restauration des continuités écologiques</t>
  </si>
  <si>
    <t>Surface en aire protégée</t>
  </si>
  <si>
    <t>Sur la base des outils fonciers et réglementaires existants, extension du réseau d’aires protégées et de protections fortes</t>
  </si>
  <si>
    <t>Sur la base du plan d’actions territoriales pour les aires protégées, renforcement de la protection, la cohérence et la connectivité du réseau d'aires protégées et de protections fortes</t>
  </si>
  <si>
    <t>Favorisation et accompagnement des citoyens dans l’action et dans la gouvernance des aires protégées</t>
  </si>
  <si>
    <t>Valorisation des services rendus par les aires protégées et mobilisation de l'ensemble des acteurs du territoire pour leur financement</t>
  </si>
  <si>
    <t xml:space="preserve">Aide financière à la gestion d'aires protégées </t>
  </si>
  <si>
    <t>Mise en place, formation et animation d’un réseau territorial de gestionnaires d’aires protégées</t>
  </si>
  <si>
    <t>Création d’un cadre commun de valorisation et de communication des aires protégées du territoire (charte graphique/d'identité, documents de communication…)</t>
  </si>
  <si>
    <t>Eau</t>
  </si>
  <si>
    <t>Zones de captage d’eau</t>
  </si>
  <si>
    <t>Etablissement des contrats de captage entre les financeurs et acteurs/usagers des zones concernées</t>
  </si>
  <si>
    <t>Sobriété dans l’eau</t>
  </si>
  <si>
    <t>Mise en œuvre d’une gestion optimisée et raisonnée des flux dans les bâtiments publics et autres usages (arrosage des espaces verts…)</t>
  </si>
  <si>
    <t xml:space="preserve">Accompagnement </t>
  </si>
  <si>
    <t>Soutien des pratiques sobres en eau pour l’ensemble des usagers dans les instances liées à l’eau et dans les politiques publiques propres</t>
  </si>
  <si>
    <t>Information et sensibilisation du grand public vers des pratiques plus sobres en eau</t>
  </si>
  <si>
    <t>Eau / Espaces naturels</t>
  </si>
  <si>
    <t>Sobriété dans l’eau / Surface en aire protégée</t>
  </si>
  <si>
    <t>Accompagnement ou mise en œuvre des projets labélisés « solutions fondées sur la nature » (restauration des zones humides, renaturation, restauration des cours d’eau)</t>
  </si>
  <si>
    <t>Désimperméabilisation des sols</t>
  </si>
  <si>
    <t>Valorisation de l'importance de la désimperméabilisation en s'engageant dans une démarche participative pour sa mise en œuvre (ex. débats, ateliers, outils de communication, …)</t>
  </si>
  <si>
    <t>Mise à disposition du foncier pour la mise en œuvre d’opérations de désimperméabilisation</t>
  </si>
  <si>
    <t>Mobilisation des outils juridiques permettant de pérenniser les projets dans le temps (ex. maîtrise foncière, protection réglementaire ou contractuelle…)</t>
  </si>
  <si>
    <t>Mieux produire</t>
  </si>
  <si>
    <t>Fret décarboné et multimodalité</t>
  </si>
  <si>
    <t>Intégration dans les marchés publics de clauses incitatives pour une logistique durable</t>
  </si>
  <si>
    <t>Rénovation (tertiaire)</t>
  </si>
  <si>
    <t>Rénovation du parc de bâtiments publics avec un niveau d’ambition cohérent avec le décret tertiaire</t>
  </si>
  <si>
    <t xml:space="preserve">Mesures de sobriété dans le parc de bâtiments publics (température de chauffage, etc.) </t>
  </si>
  <si>
    <t>Rénovation (tertiaire) / Sobriété foncière</t>
  </si>
  <si>
    <t>Construction de nouveaux bâtiments exemplaires cohérent avec les objectifs d'écoconception et de sobriété foncière</t>
  </si>
  <si>
    <t>Electricité renouvelable</t>
  </si>
  <si>
    <t>Actions d’efficacité énergétique et de sobriété pour l’éclairage public</t>
  </si>
  <si>
    <t>Electricité renouvelable / Biogaz</t>
  </si>
  <si>
    <t>Développement d'outils d'assistance technique (cadastres, études de potentiel, appui logistique et technique aux porteurs de projet, mises en relation…)</t>
  </si>
  <si>
    <t xml:space="preserve">Mesures de communication et mobilisation autour des EnR </t>
  </si>
  <si>
    <t>Soutien et accompagnement des filières EnR</t>
  </si>
  <si>
    <t>Biogaz</t>
  </si>
  <si>
    <t>Prise de participation ou soutien financier aux projets EnR</t>
  </si>
  <si>
    <t>Décarbonation des sites industriels</t>
  </si>
  <si>
    <t>Cartographie des flux matières du territoire / Évaluation du potentiel Ecologie industrielle et territoriale (EIT) pour faire le lien entre les acteurs (mutualisation des flux)</t>
  </si>
  <si>
    <t>Prévention des déchets</t>
  </si>
  <si>
    <t>Lutte contre les dépôts sauvages : collectes et contrôles</t>
  </si>
  <si>
    <t>Mesures de communication et de sensibilisation à la réduction des déchets (lutte contre les imprimés publicitaires, le gaspillage alimentaire…)</t>
  </si>
  <si>
    <t xml:space="preserve">Intégration dans la commande publique de critères de prévention des déchets </t>
  </si>
  <si>
    <t>Valorisation matière des déchets</t>
  </si>
  <si>
    <t>Augmentation de la valorisation énergétique des déchets collectés qui ne peuvent être recyclés</t>
  </si>
  <si>
    <t>Développement d'outils d'assistance technique (mise en relation producteurs / distributeurs…)</t>
  </si>
  <si>
    <t>Collecte des déchets</t>
  </si>
  <si>
    <t>Cartographie des flux des déchets d’activité économique</t>
  </si>
  <si>
    <t>Mieux se nourrir</t>
  </si>
  <si>
    <t>Agriculture et alimentation</t>
  </si>
  <si>
    <t>Fertilisation azotée / Elevage durable / Loi Egalim</t>
  </si>
  <si>
    <t>Promotion de légumineuses, produits bio et issus de circuits courts dans la commande publique et la restauration collective (écoles, collèges et lycées notamment), mise en place de centrales d'achat pour favoriser les produits locaux, déploiement de Projets Alimentaires Territoriaux (PAT)</t>
  </si>
  <si>
    <t>Mise en application du menu végétarien hebdomadaire, introduit par la loi EGALIM de 2018, visant à protéger la rémunération des agriculteurs, et entériné par la loi Climat et résilience, dans les cantines scolaires, publiques et privées</t>
  </si>
  <si>
    <t>Expérimentation de l’option végétarienne quotidienne en cas de choix multiple</t>
  </si>
  <si>
    <t>Elevage durable / Gestion des prairies</t>
  </si>
  <si>
    <t>Installation d'éleveurs ayant des pâturages sur les terres des collectivités (ex. bail rural environnemental en aires d’alimentation de captage ; les prairies naturelles pourraient y être mentionnées)</t>
  </si>
  <si>
    <t>S’appuyer sur les projets territoriaux (zones à enjeux eau, projets alimentaires territoriaux, parcs naturels régionaux, GIEE, Natura 2000…) pour encourager les engagements dans la production de viandes et de fromages locaux et issus d’animaux nourris à l’herbe</t>
  </si>
  <si>
    <t>S’engager dans un dispositif de paiement pour les services environnementaux (PSE) pour soutenir financièrement les éleveurs maintenant ou développant des prairies, notamment naturelles</t>
  </si>
  <si>
    <t xml:space="preserve">Connaissance </t>
  </si>
  <si>
    <t xml:space="preserve">Rendre visibles les prairies naturelles et les valoriser (visibilité, via le concours Générale agricole Pratiques agro-écologiques, par le tourisme...)  </t>
  </si>
  <si>
    <t>Agriculture biologique et de HVE</t>
  </si>
  <si>
    <t>Installation des producteurs en Agriculture Biologique (AB) ou Haute Valeur Environnementale (HVE) sur les propriétés des collectivités (ex. bail rural environnemental et clause AB)</t>
  </si>
  <si>
    <t>Identification des priorités de production du territoire afin de soutenir un développement équilibré entre l’offre et la demande</t>
  </si>
  <si>
    <t>Appui aux projets territoriaux (zones à enjeux eau, projets alimentaires territoriaux, parcs naturels régionaux, GIEE…) pour encourager les engagements dans la production  en Agriculture Biologique (AB) ou Haute Valeur Environnementale (HVE)</t>
  </si>
  <si>
    <t>Création et animation des ateliers d’éducation à l’alimentation biologique dans les écoles (ex. ateliers cuisine, des espaces potagers, etc.)</t>
  </si>
  <si>
    <t>Usage des phytos</t>
  </si>
  <si>
    <t>Inclusion des critères liés à la réduction des produits phytosanitaires dans les achats de la collectivité, notamment alimentaires</t>
  </si>
  <si>
    <t>Respect de l'interdiction d’utilisation de produits phytopharmaceutiques pour l’entretien des espaces verts, forêts, voiries et promenades</t>
  </si>
  <si>
    <t>Beaucoup</t>
  </si>
  <si>
    <t>Plutôt oui</t>
  </si>
  <si>
    <t>Un peu</t>
  </si>
  <si>
    <t>Partiellement oui</t>
  </si>
  <si>
    <t>Pas du tout</t>
  </si>
  <si>
    <t xml:space="preserve">Partiellement non </t>
  </si>
  <si>
    <t>Je ne sais pas</t>
  </si>
  <si>
    <t>Plutôt non</t>
  </si>
  <si>
    <t>Je ne sais pas ou non pertinent</t>
  </si>
  <si>
    <t>Diagnostic</t>
  </si>
  <si>
    <t xml:space="preserve">Levier </t>
  </si>
  <si>
    <r>
      <t xml:space="preserve">Indicateur de pertinence
</t>
    </r>
    <r>
      <rPr>
        <i/>
        <sz val="8"/>
        <color theme="1"/>
        <rFont val="Calibri"/>
        <family val="2"/>
        <scheme val="minor"/>
      </rPr>
      <t>Indique si certaines actions du levier ont été considérées pertinentes</t>
    </r>
  </si>
  <si>
    <r>
      <t xml:space="preserve">Indicateur d'action en cours
</t>
    </r>
    <r>
      <rPr>
        <i/>
        <sz val="8"/>
        <color theme="1"/>
        <rFont val="Calibri"/>
        <family val="2"/>
        <scheme val="minor"/>
      </rPr>
      <t xml:space="preserve">% d'actions pertinentes en cours / partiellement en cours </t>
    </r>
  </si>
  <si>
    <r>
      <t xml:space="preserve">Commentaires 
</t>
    </r>
    <r>
      <rPr>
        <sz val="10"/>
        <color theme="1"/>
        <rFont val="Calibri"/>
        <family val="2"/>
        <scheme val="minor"/>
      </rPr>
      <t>(</t>
    </r>
    <r>
      <rPr>
        <i/>
        <sz val="10"/>
        <color theme="1"/>
        <rFont val="Calibri"/>
        <family val="2"/>
        <scheme val="minor"/>
      </rPr>
      <t xml:space="preserve">facultatif) </t>
    </r>
  </si>
  <si>
    <t>Bus et cars décarbonés</t>
  </si>
  <si>
    <t>Transport en commun</t>
  </si>
  <si>
    <t>Efficacité et carburants décarbonés des véhicules</t>
  </si>
  <si>
    <t>Gestion des haies</t>
  </si>
  <si>
    <t>Gestion des prairies</t>
  </si>
  <si>
    <t>Bâtiments &amp; Machines agricoles</t>
  </si>
  <si>
    <t>Loi Egalim</t>
  </si>
  <si>
    <t>Pratiques stockantes</t>
  </si>
  <si>
    <t>Réseaux de chaleur décarbonés</t>
  </si>
  <si>
    <t>Captage de méthane dans les ISDND</t>
  </si>
  <si>
    <t>Mise en décharge</t>
  </si>
  <si>
    <t>Fertilisation azotée</t>
  </si>
  <si>
    <t>Elevage durable</t>
  </si>
  <si>
    <t xml:space="preserve">Plutôt non </t>
  </si>
  <si>
    <t xml:space="preserve">Je ne sais pas </t>
  </si>
  <si>
    <t>Ce levier n'est pas pertinent pour mon territoire</t>
  </si>
  <si>
    <t>Ce levier n'est pas dans mon champ de compétence</t>
  </si>
  <si>
    <r>
      <rPr>
        <b/>
        <u/>
        <sz val="22"/>
        <color theme="1"/>
        <rFont val="Calibri"/>
        <family val="2"/>
        <scheme val="minor"/>
      </rPr>
      <t>Synthèse</t>
    </r>
    <r>
      <rPr>
        <b/>
        <sz val="22"/>
        <color theme="1"/>
        <rFont val="Calibri"/>
        <family val="2"/>
        <scheme val="minor"/>
      </rPr>
      <t xml:space="preserve"> (à ne pas modifier)</t>
    </r>
  </si>
  <si>
    <t>Synthèse de la perception de la collectivité</t>
  </si>
  <si>
    <t xml:space="preserve">Levier de décarbonation </t>
  </si>
  <si>
    <r>
      <t xml:space="preserve">Pertinence du levier pour la collectivité 
</t>
    </r>
    <r>
      <rPr>
        <sz val="8"/>
        <color theme="1"/>
        <rFont val="Calibri"/>
        <family val="2"/>
        <scheme val="minor"/>
      </rPr>
      <t>0 = Pas pertinent pour le territoire
1 = Pas dans le champ de compétence de la collectivité 
2 = Pertinent pour la collectivité</t>
    </r>
  </si>
  <si>
    <r>
      <t xml:space="preserve">Panorama des leviers de décarbonation : baisse des émissions entre 2019 et 2030 (en ktCO2e) - </t>
    </r>
    <r>
      <rPr>
        <sz val="10"/>
        <color theme="1"/>
        <rFont val="Calibri"/>
        <family val="2"/>
        <scheme val="minor"/>
      </rPr>
      <t>région exemple (simulateur)</t>
    </r>
  </si>
  <si>
    <t>https://planification-territoires.ecologie.gouv.fr/#territoires</t>
  </si>
  <si>
    <t>Nota : Des problèmes de compatibilité surviennent sur les versions Excel antérieures à 2007 (mises en forme conditionnelles multiples, listes déroulantes..). En cas d'impossibilité ou de difficulté à compléter les champs demandés, n'hésitez pas à solliciter l'adresse contact planification-territoires@developpement-durable.gouv.fr</t>
  </si>
  <si>
    <t xml:space="preserve">Pour l'envoi </t>
  </si>
  <si>
    <r>
      <rPr>
        <b/>
        <sz val="10"/>
        <color rgb="FF000000"/>
        <rFont val="Calibri"/>
        <family val="2"/>
        <scheme val="minor"/>
      </rPr>
      <t>Dénomination des fichiers</t>
    </r>
    <r>
      <rPr>
        <sz val="10"/>
        <color rgb="FF000000"/>
        <rFont val="Calibri"/>
        <family val="2"/>
        <scheme val="minor"/>
      </rPr>
      <t xml:space="preserve"> : Afin de permettre une organisation et une consolidation des fichiers plus fluides, nous recommandons l’utilisation d’une règle uniforme :</t>
    </r>
  </si>
  <si>
    <t xml:space="preserve">Mode d'emploi </t>
  </si>
  <si>
    <t xml:space="preserve">2. Dans l'onglet "Profil" veuillez remplir les champs indiqués </t>
  </si>
  <si>
    <t xml:space="preserve">3. Dans l'onglet "Recueil des actions" pour chaque action : </t>
  </si>
  <si>
    <t>a. Veuillez cliquer sur le menu déroulant (petite case blanche contenant une flèche noire) pour sélectionner vos réponses aux deux questions</t>
  </si>
  <si>
    <t xml:space="preserve">b. En cas de réponse positive à la question "est-elle déjà / en cours" de mise en oeuvre, veuillez renseigner les cases "Actions réalisées, en cours ou contractualisées" et "Actions planifiées mais pas encore contractualisées" </t>
  </si>
  <si>
    <t>c. Si vous ne trouvez pas votre action, référez-vous aux lignes "Autre" en fin de tableau, et sélectionnez le levier, type d'action et renseignez l'action</t>
  </si>
  <si>
    <t>4. Dans l'onglet "Diagnostic" pour chaque levier, veuillez cliquer sur le menu déroulant (petite case blanche contenant une flèche noire) pour sélectionner vos réponses</t>
  </si>
  <si>
    <t>En cas de question</t>
  </si>
  <si>
    <t>N'hésitez pas à adresser toute question sur cet exercice à l'adresse contact suivante : planification-territoires@developpement-durable.gouv.fr</t>
  </si>
  <si>
    <t xml:space="preserve">« N° de département_COP régionale_Recueil des actions_Départements » </t>
  </si>
  <si>
    <t>Date de mise à
jour du document</t>
  </si>
  <si>
    <t>Indiquez votre nom et région</t>
  </si>
  <si>
    <t>Indiquez le type d'actions mises en œuvre, en cours de mise en œuvre ou planifiées sur votre territoire
Si l'action est considérée comme non pertinente pour le territoire, ou qu'aucune action n'est considérée déjà / en cours de mise en œuvre, il n'est pas nécessaire de renseigner les actions en cours (colonne L)</t>
  </si>
  <si>
    <t>Autre</t>
  </si>
  <si>
    <t xml:space="preserve">Norme </t>
  </si>
  <si>
    <t xml:space="preserve">Evaluez l'ampleur de l'action de la collectivité, ainsi que l'action de l'ensemble des parties prenantes, sur chacun des leviers </t>
  </si>
  <si>
    <t>Indicateurs issus des éléments renseignés dans l'onglet "recueil des actions" comme support au diagnostic</t>
  </si>
  <si>
    <t xml:space="preserve">L’ampleur des actions de la collectivité contribue-t-elle à hauteur des enjeux pour le territoire régional en 2030 sur ce levier ?
</t>
  </si>
  <si>
    <t>Les actions portées par l’ensemble des parties prenantes (Etat, collectivités, entreprises, citoyens) sont-elles à la hauteur des enjeux pour le territoire régional en 2030 sur ce levier ?</t>
  </si>
  <si>
    <r>
      <t xml:space="preserve">L'action de la collectivité contribue-t-elle à la hauteur des enjeux ? 
</t>
    </r>
    <r>
      <rPr>
        <sz val="8"/>
        <color theme="1"/>
        <rFont val="Calibri"/>
        <family val="2"/>
        <scheme val="minor"/>
      </rPr>
      <t>1 = Plutôt non
2 = Partiellement non
3 = Partiellement oui
4 = Plutôt oui</t>
    </r>
  </si>
  <si>
    <r>
      <t xml:space="preserve">L'action de l'ensemble des parties prenantes est-elle à la hauteur des enjeux ?
</t>
    </r>
    <r>
      <rPr>
        <sz val="8"/>
        <color theme="1"/>
        <rFont val="Calibri"/>
        <family val="2"/>
        <scheme val="minor"/>
      </rPr>
      <t>1 = Plutôt non
2 = Partiellement non
3 = Partiellement oui
4 = Plutôt oui</t>
    </r>
  </si>
  <si>
    <r>
      <t xml:space="preserve">L'objectif de ce document est de recueillir le diagnostic de chaque collectivité territoriale dans le cadre de la première phase de la COP régionale. 
Il vise à : 
- recueillir l'ensemble des actions concrètes réalisées ou en cours de réalisation par chaque collectivité sur son propre périmètre - </t>
    </r>
    <r>
      <rPr>
        <i/>
        <sz val="10"/>
        <color rgb="FF000000"/>
        <rFont val="Calibri"/>
        <family val="2"/>
        <scheme val="minor"/>
      </rPr>
      <t xml:space="preserve">voir onglet"Recueil des actions"
</t>
    </r>
    <r>
      <rPr>
        <sz val="10"/>
        <color rgb="FF000000"/>
        <rFont val="Calibri"/>
        <family val="2"/>
        <scheme val="minor"/>
      </rPr>
      <t xml:space="preserve">- obtenir de chaque collectivité sa vision de l'avancement (action réalisées ou en cours)  (1) de ses propres actions (2) de l'effort des autres acteurs (Etat, autres collectivités, entreprises, citoyens...) - </t>
    </r>
    <r>
      <rPr>
        <i/>
        <sz val="10"/>
        <color rgb="FF000000"/>
        <rFont val="Calibri"/>
        <family val="2"/>
        <scheme val="minor"/>
      </rPr>
      <t xml:space="preserve">voir onglet "Diagnostic" 
</t>
    </r>
    <r>
      <rPr>
        <sz val="10"/>
        <color rgb="FF000000"/>
        <rFont val="Calibri"/>
        <family val="2"/>
        <scheme val="minor"/>
      </rPr>
      <t xml:space="preserve">Cette phase de recueil et diagnostic fait suite au partage de la déclinaison régionale des panoramas de leviers de baisse des gaz à effet de serre, préservation de la biodiversité et gestion des ressources, qui donne un aperçu des enjeux à horizon 2030 pour la région. 
Le panorama des leviers de décarbonation, et implications en ordre de grandeur, peut être consulté sur l'outil de simulation suivant : </t>
    </r>
  </si>
  <si>
    <t>Efficacité et sobriété logistique</t>
  </si>
  <si>
    <t>% d'actions pertinentes en cours</t>
  </si>
  <si>
    <t>1. Cliquez sur "Activer la modification" en haut à droite de l'écran (uniquement pour la version excel)</t>
  </si>
  <si>
    <t>Actions réalisées, en cours ou contractualisées d'ici 2024</t>
  </si>
  <si>
    <t>5. Envoyez le fichier rempli à votre expéditeur, à cop-occitanie@developpement-durable.gouv.fr ainsi qu'à recueilcop@developpement-durable.gouv.fr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</si>
</sst>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color theme="1"/>
      <name val="Calibri"/>
      <family val="2"/>
      <scheme val="minor"/>
    </font>
    <font>
      <b/>
      <i/>
      <sz val="12"/>
      <color rgb="FFC00000"/>
      <name val="Calibri"/>
      <family val="2"/>
      <scheme val="minor"/>
    </font>
    <font>
      <sz val="9"/>
      <color theme="1"/>
      <name val="Calibri"/>
      <family val="2"/>
      <scheme val="minor"/>
    </font>
    <font>
      <sz val="10"/>
      <color theme="0"/>
      <name val="Calibri"/>
      <family val="2"/>
      <scheme val="minor"/>
    </font>
    <font>
      <sz val="10"/>
      <name val="Calibri"/>
      <family val="2"/>
      <scheme val="minor"/>
    </font>
    <font>
      <b/>
      <sz val="10"/>
      <color theme="1"/>
      <name val="Calibri"/>
      <family val="2"/>
      <scheme val="minor"/>
    </font>
    <font>
      <b/>
      <sz val="10"/>
      <color theme="0"/>
      <name val="Calibri"/>
      <family val="2"/>
      <scheme val="minor"/>
    </font>
    <font>
      <b/>
      <sz val="10"/>
      <name val="Calibri"/>
      <family val="2"/>
      <scheme val="minor"/>
    </font>
    <font>
      <sz val="10"/>
      <color rgb="FF000000"/>
      <name val="Calibri"/>
      <family val="2"/>
      <scheme val="minor"/>
    </font>
    <font>
      <sz val="9"/>
      <name val="Calibri"/>
      <family val="2"/>
      <scheme val="minor"/>
    </font>
    <font>
      <b/>
      <u/>
      <sz val="22"/>
      <name val="Calibri"/>
      <family val="2"/>
      <scheme val="minor"/>
    </font>
    <font>
      <u/>
      <sz val="11"/>
      <name val="Calibri"/>
      <family val="2"/>
      <scheme val="minor"/>
    </font>
    <font>
      <b/>
      <sz val="22"/>
      <color theme="1"/>
      <name val="Calibri"/>
      <family val="2"/>
      <scheme val="minor"/>
    </font>
    <font>
      <b/>
      <sz val="12"/>
      <color theme="1"/>
      <name val="Calibri"/>
      <family val="2"/>
      <scheme val="minor"/>
    </font>
    <font>
      <b/>
      <sz val="12"/>
      <color theme="0"/>
      <name val="Calibri"/>
      <family val="2"/>
      <scheme val="minor"/>
    </font>
    <font>
      <i/>
      <sz val="8"/>
      <color theme="1"/>
      <name val="Calibri"/>
      <family val="2"/>
      <scheme val="minor"/>
    </font>
    <font>
      <i/>
      <sz val="10"/>
      <color theme="1"/>
      <name val="Calibri"/>
      <family val="2"/>
      <scheme val="minor"/>
    </font>
    <font>
      <b/>
      <u/>
      <sz val="22"/>
      <color theme="1"/>
      <name val="Calibri"/>
      <family val="2"/>
      <scheme val="minor"/>
    </font>
    <font>
      <sz val="8"/>
      <color theme="1"/>
      <name val="Calibri"/>
      <family val="2"/>
      <scheme val="minor"/>
    </font>
    <font>
      <sz val="11"/>
      <color theme="0"/>
      <name val="Calibri"/>
      <family val="2"/>
      <scheme val="minor"/>
    </font>
    <font>
      <sz val="11"/>
      <name val="Calibri"/>
      <family val="2"/>
      <scheme val="minor"/>
    </font>
    <font>
      <u/>
      <sz val="11"/>
      <color theme="10"/>
      <name val="Calibri"/>
      <family val="2"/>
      <scheme val="minor"/>
    </font>
    <font>
      <b/>
      <u/>
      <sz val="10"/>
      <color theme="1"/>
      <name val="Calibri"/>
      <family val="2"/>
      <scheme val="minor"/>
    </font>
    <font>
      <u/>
      <sz val="10"/>
      <color theme="1"/>
      <name val="Calibri"/>
      <family val="2"/>
      <scheme val="minor"/>
    </font>
    <font>
      <i/>
      <sz val="10"/>
      <color rgb="FF000000"/>
      <name val="Calibri"/>
      <family val="2"/>
      <scheme val="minor"/>
    </font>
    <font>
      <b/>
      <i/>
      <sz val="10"/>
      <color rgb="FF000000"/>
      <name val="Calibri"/>
      <family val="2"/>
      <scheme val="minor"/>
    </font>
    <font>
      <b/>
      <sz val="10"/>
      <color rgb="FF000000"/>
      <name val="Calibri"/>
      <family val="2"/>
      <scheme val="minor"/>
    </font>
    <font>
      <sz val="10"/>
      <color theme="5" tint="-0.249977111117893"/>
      <name val="Calibri"/>
      <family val="2"/>
      <scheme val="minor"/>
    </font>
    <font>
      <sz val="10"/>
      <color rgb="FFFF0000"/>
      <name val="Calibri"/>
      <family val="2"/>
      <scheme val="minor"/>
    </font>
    <font>
      <sz val="9"/>
      <color theme="0"/>
      <name val="Calibri"/>
      <family val="2"/>
      <scheme val="minor"/>
    </font>
  </fonts>
  <fills count="23">
    <fill>
      <patternFill patternType="none"/>
    </fill>
    <fill>
      <patternFill patternType="gray125"/>
    </fill>
    <fill>
      <patternFill patternType="solid">
        <fgColor theme="2"/>
        <bgColor indexed="64"/>
      </patternFill>
    </fill>
    <fill>
      <patternFill patternType="solid">
        <fgColor theme="5" tint="0.79998168889431442"/>
        <bgColor indexed="64"/>
      </patternFill>
    </fill>
    <fill>
      <patternFill patternType="solid">
        <fgColor rgb="FFFEF5F0"/>
        <bgColor indexed="64"/>
      </patternFill>
    </fill>
    <fill>
      <patternFill patternType="solid">
        <fgColor theme="2" tint="-0.249977111117893"/>
        <bgColor indexed="64"/>
      </patternFill>
    </fill>
    <fill>
      <patternFill patternType="solid">
        <fgColor theme="0"/>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33CCCC"/>
        <bgColor indexed="64"/>
      </patternFill>
    </fill>
    <fill>
      <patternFill patternType="solid">
        <fgColor rgb="FFD7AFFF"/>
        <bgColor indexed="64"/>
      </patternFill>
    </fill>
    <fill>
      <patternFill patternType="solid">
        <fgColor rgb="FFF78888"/>
        <bgColor indexed="64"/>
      </patternFill>
    </fill>
    <fill>
      <patternFill patternType="solid">
        <fgColor rgb="FFF3B647"/>
        <bgColor indexed="64"/>
      </patternFill>
    </fill>
    <fill>
      <patternFill patternType="solid">
        <fgColor rgb="FFE2C5FF"/>
        <bgColor indexed="64"/>
      </patternFill>
    </fill>
    <fill>
      <patternFill patternType="solid">
        <fgColor rgb="FFFFFF99"/>
        <bgColor indexed="64"/>
      </patternFill>
    </fill>
    <fill>
      <patternFill patternType="solid">
        <fgColor theme="5" tint="-0.249977111117893"/>
        <bgColor indexed="64"/>
      </patternFill>
    </fill>
    <fill>
      <patternFill patternType="solid">
        <fgColor rgb="FFFFFF00"/>
        <bgColor indexed="64"/>
      </patternFill>
    </fill>
    <fill>
      <patternFill patternType="solid">
        <fgColor rgb="FF92D050"/>
        <bgColor indexed="64"/>
      </patternFill>
    </fill>
    <fill>
      <patternFill patternType="solid">
        <fgColor theme="4" tint="-0.249977111117893"/>
        <bgColor indexed="64"/>
      </patternFill>
    </fill>
    <fill>
      <patternFill patternType="solid">
        <fgColor rgb="FFCCCCFF"/>
        <bgColor indexed="64"/>
      </patternFill>
    </fill>
  </fills>
  <borders count="71">
    <border>
      <left/>
      <right/>
      <top/>
      <bottom/>
      <diagonal/>
    </border>
    <border>
      <left/>
      <right style="thin">
        <color theme="2" tint="-0.499984740745262"/>
      </right>
      <top style="thin">
        <color theme="2" tint="-0.499984740745262"/>
      </top>
      <bottom style="thin">
        <color theme="2" tint="-0.499984740745262"/>
      </bottom>
      <diagonal/>
    </border>
    <border>
      <left style="thin">
        <color theme="2" tint="-0.499984740745262"/>
      </left>
      <right/>
      <top style="thin">
        <color theme="2" tint="-0.499984740745262"/>
      </top>
      <bottom/>
      <diagonal/>
    </border>
    <border>
      <left/>
      <right/>
      <top style="thin">
        <color theme="2" tint="-0.499984740745262"/>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thin">
        <color theme="1" tint="0.499984740745262"/>
      </bottom>
      <diagonal/>
    </border>
    <border>
      <left/>
      <right/>
      <top style="thin">
        <color theme="1" tint="0.499984740745262"/>
      </top>
      <bottom style="thin">
        <color theme="1" tint="0.499984740745262"/>
      </bottom>
      <diagonal/>
    </border>
    <border>
      <left/>
      <right style="thin">
        <color theme="2" tint="-0.499984740745262"/>
      </right>
      <top style="thin">
        <color theme="2" tint="-0.499984740745262"/>
      </top>
      <bottom/>
      <diagonal/>
    </border>
    <border>
      <left/>
      <right/>
      <top style="thin">
        <color theme="1" tint="0.499984740745262"/>
      </top>
      <bottom/>
      <diagonal/>
    </border>
    <border>
      <left style="thin">
        <color theme="1" tint="0.499984740745262"/>
      </left>
      <right/>
      <top style="thin">
        <color theme="1" tint="0.499984740745262"/>
      </top>
      <bottom/>
      <diagonal/>
    </border>
    <border>
      <left/>
      <right/>
      <top style="thin">
        <color theme="1" tint="0.499984740745262"/>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theme="1" tint="0.499984740745262"/>
      </right>
      <top style="thin">
        <color theme="1" tint="0.499984740745262"/>
      </top>
      <bottom/>
      <diagonal/>
    </border>
    <border>
      <left/>
      <right style="thin">
        <color theme="2" tint="-0.499984740745262"/>
      </right>
      <top style="thin">
        <color theme="1" tint="0.499984740745262"/>
      </top>
      <bottom/>
      <diagonal/>
    </border>
    <border>
      <left style="thin">
        <color theme="2" tint="-0.499984740745262"/>
      </left>
      <right/>
      <top style="thin">
        <color theme="1" tint="0.499984740745262"/>
      </top>
      <bottom/>
      <diagonal/>
    </border>
    <border>
      <left style="medium">
        <color indexed="64"/>
      </left>
      <right style="medium">
        <color indexed="64"/>
      </right>
      <top style="medium">
        <color indexed="64"/>
      </top>
      <bottom/>
      <diagonal/>
    </border>
    <border>
      <left/>
      <right/>
      <top style="medium">
        <color indexed="64"/>
      </top>
      <bottom style="thin">
        <color theme="1" tint="0.499984740745262"/>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top style="thin">
        <color theme="1" tint="0.499984740745262"/>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4">
    <xf numFmtId="0" fontId="0" fillId="0" borderId="0"/>
    <xf numFmtId="9" fontId="1"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cellStyleXfs>
  <cellXfs count="275">
    <xf numFmtId="0" fontId="0" fillId="0" borderId="0" xfId="0"/>
    <xf numFmtId="0" fontId="4" fillId="0" borderId="0" xfId="0" applyFont="1" applyAlignment="1">
      <alignment vertical="top" wrapText="1"/>
    </xf>
    <xf numFmtId="0" fontId="4" fillId="3" borderId="1" xfId="0" applyFont="1" applyFill="1" applyBorder="1" applyAlignment="1" applyProtection="1">
      <alignment vertical="top" wrapText="1"/>
      <protection locked="0"/>
    </xf>
    <xf numFmtId="0" fontId="8" fillId="3" borderId="5" xfId="0" applyFont="1" applyFill="1" applyBorder="1" applyAlignment="1" applyProtection="1">
      <alignment vertical="top" wrapText="1"/>
      <protection locked="0"/>
    </xf>
    <xf numFmtId="0" fontId="16" fillId="0" borderId="0" xfId="0" applyFont="1" applyAlignment="1">
      <alignment vertical="center"/>
    </xf>
    <xf numFmtId="0" fontId="4" fillId="0" borderId="0" xfId="0" applyFont="1"/>
    <xf numFmtId="0" fontId="8" fillId="0" borderId="0" xfId="0" applyFont="1"/>
    <xf numFmtId="0" fontId="8" fillId="6" borderId="0" xfId="0" applyFont="1" applyFill="1"/>
    <xf numFmtId="0" fontId="4" fillId="0" borderId="0" xfId="0" applyFont="1" applyAlignment="1">
      <alignment wrapText="1"/>
    </xf>
    <xf numFmtId="0" fontId="0" fillId="0" borderId="0" xfId="0" applyAlignment="1">
      <alignment wrapText="1"/>
    </xf>
    <xf numFmtId="0" fontId="9" fillId="2" borderId="6" xfId="0" applyFont="1" applyFill="1" applyBorder="1" applyAlignment="1">
      <alignment vertical="top" wrapText="1"/>
    </xf>
    <xf numFmtId="0" fontId="0" fillId="0" borderId="0" xfId="1" applyNumberFormat="1" applyFont="1"/>
    <xf numFmtId="0" fontId="9" fillId="2" borderId="8" xfId="0" applyFont="1" applyFill="1" applyBorder="1" applyAlignment="1">
      <alignment vertical="top" wrapText="1"/>
    </xf>
    <xf numFmtId="0" fontId="4" fillId="3" borderId="0" xfId="0" applyFont="1" applyFill="1" applyAlignment="1">
      <alignment vertical="top" wrapText="1"/>
    </xf>
    <xf numFmtId="0" fontId="4" fillId="4" borderId="0" xfId="0" applyFont="1" applyFill="1" applyAlignment="1">
      <alignment vertical="top" wrapText="1"/>
    </xf>
    <xf numFmtId="0" fontId="14" fillId="0" borderId="0" xfId="0" applyFont="1" applyAlignment="1">
      <alignment vertical="top"/>
    </xf>
    <xf numFmtId="0" fontId="15" fillId="0" borderId="0" xfId="0" applyFont="1" applyAlignment="1">
      <alignment vertical="top"/>
    </xf>
    <xf numFmtId="0" fontId="5" fillId="0" borderId="0" xfId="0" applyFont="1" applyAlignment="1">
      <alignment vertical="center"/>
    </xf>
    <xf numFmtId="0" fontId="0" fillId="0" borderId="0" xfId="0" applyAlignment="1">
      <alignment horizontal="center" vertical="top" wrapText="1"/>
    </xf>
    <xf numFmtId="0" fontId="6" fillId="0" borderId="0" xfId="0" applyFont="1" applyAlignment="1">
      <alignment horizontal="center" vertical="top" wrapText="1"/>
    </xf>
    <xf numFmtId="0" fontId="7" fillId="0" borderId="0" xfId="0" applyFont="1" applyAlignment="1">
      <alignment vertical="top" wrapText="1"/>
    </xf>
    <xf numFmtId="0" fontId="8" fillId="0" borderId="0" xfId="0" applyFont="1" applyAlignment="1">
      <alignment vertical="top" wrapText="1"/>
    </xf>
    <xf numFmtId="0" fontId="3" fillId="0" borderId="10" xfId="0" applyFont="1" applyBorder="1"/>
    <xf numFmtId="0" fontId="10" fillId="0" borderId="0" xfId="0" applyFont="1" applyAlignment="1">
      <alignment vertical="top" wrapText="1"/>
    </xf>
    <xf numFmtId="0" fontId="11" fillId="0" borderId="0" xfId="0" applyFont="1" applyAlignment="1">
      <alignment vertical="top" wrapText="1"/>
    </xf>
    <xf numFmtId="0" fontId="9" fillId="0" borderId="0" xfId="0" applyFont="1" applyAlignment="1">
      <alignment vertical="top" wrapText="1"/>
    </xf>
    <xf numFmtId="0" fontId="0" fillId="3" borderId="4" xfId="0" applyFill="1" applyBorder="1" applyAlignment="1">
      <alignment horizontal="center" vertical="top" wrapText="1"/>
    </xf>
    <xf numFmtId="0" fontId="6" fillId="3" borderId="4" xfId="0" applyFont="1" applyFill="1" applyBorder="1" applyAlignment="1">
      <alignment horizontal="center" vertical="top" wrapText="1"/>
    </xf>
    <xf numFmtId="0" fontId="13" fillId="0" borderId="0" xfId="0" applyFont="1" applyAlignment="1">
      <alignment horizontal="center" vertical="top" wrapText="1"/>
    </xf>
    <xf numFmtId="0" fontId="7" fillId="0" borderId="0" xfId="0" applyFont="1"/>
    <xf numFmtId="0" fontId="21" fillId="0" borderId="0" xfId="0" applyFont="1" applyAlignment="1">
      <alignment vertical="center"/>
    </xf>
    <xf numFmtId="0" fontId="17" fillId="0" borderId="0" xfId="0" applyFont="1"/>
    <xf numFmtId="0" fontId="9" fillId="2" borderId="2" xfId="0" applyFont="1" applyFill="1" applyBorder="1" applyAlignment="1">
      <alignment vertical="top" wrapText="1"/>
    </xf>
    <xf numFmtId="0" fontId="9" fillId="2" borderId="3" xfId="0" applyFont="1" applyFill="1" applyBorder="1" applyAlignment="1">
      <alignment vertical="top" wrapText="1"/>
    </xf>
    <xf numFmtId="0" fontId="9" fillId="2" borderId="13" xfId="0" applyFont="1" applyFill="1" applyBorder="1" applyAlignment="1">
      <alignment horizontal="center" vertical="top" wrapText="1"/>
    </xf>
    <xf numFmtId="0" fontId="4" fillId="6" borderId="0" xfId="0" applyFont="1" applyFill="1"/>
    <xf numFmtId="0" fontId="12" fillId="6" borderId="0" xfId="0" applyFont="1" applyFill="1" applyAlignment="1">
      <alignment horizontal="left" vertical="center" wrapText="1" readingOrder="1"/>
    </xf>
    <xf numFmtId="0" fontId="7" fillId="6" borderId="0" xfId="0" applyFont="1" applyFill="1"/>
    <xf numFmtId="0" fontId="23" fillId="0" borderId="0" xfId="0" applyFont="1"/>
    <xf numFmtId="0" fontId="18" fillId="0" borderId="0" xfId="0" applyFont="1"/>
    <xf numFmtId="0" fontId="7" fillId="6" borderId="0" xfId="0" applyFont="1" applyFill="1" applyAlignment="1">
      <alignment vertical="top" wrapText="1"/>
    </xf>
    <xf numFmtId="0" fontId="3" fillId="0" borderId="18" xfId="0" applyFont="1" applyBorder="1"/>
    <xf numFmtId="0" fontId="3" fillId="3" borderId="18" xfId="0" applyFont="1" applyFill="1" applyBorder="1"/>
    <xf numFmtId="0" fontId="4" fillId="9" borderId="12" xfId="0" applyFont="1" applyFill="1" applyBorder="1" applyAlignment="1">
      <alignment vertical="top" wrapText="1"/>
    </xf>
    <xf numFmtId="0" fontId="4" fillId="10" borderId="11" xfId="0" applyFont="1" applyFill="1" applyBorder="1" applyAlignment="1">
      <alignment vertical="top" wrapText="1"/>
    </xf>
    <xf numFmtId="0" fontId="4" fillId="10" borderId="12" xfId="0" applyFont="1" applyFill="1" applyBorder="1" applyAlignment="1">
      <alignment vertical="top" wrapText="1"/>
    </xf>
    <xf numFmtId="0" fontId="26" fillId="0" borderId="0" xfId="0" applyFont="1"/>
    <xf numFmtId="0" fontId="4" fillId="10" borderId="16" xfId="0" applyFont="1" applyFill="1" applyBorder="1" applyAlignment="1">
      <alignment vertical="top" wrapText="1"/>
    </xf>
    <xf numFmtId="0" fontId="4" fillId="10" borderId="9" xfId="0" applyFont="1" applyFill="1" applyBorder="1" applyAlignment="1">
      <alignment vertical="top" wrapText="1"/>
    </xf>
    <xf numFmtId="0" fontId="4" fillId="10" borderId="14" xfId="0" applyFont="1" applyFill="1" applyBorder="1" applyAlignment="1">
      <alignment vertical="top" wrapText="1"/>
    </xf>
    <xf numFmtId="0" fontId="4" fillId="10" borderId="19" xfId="0" applyFont="1" applyFill="1" applyBorder="1" applyAlignment="1">
      <alignment vertical="top" wrapText="1"/>
    </xf>
    <xf numFmtId="0" fontId="4" fillId="11" borderId="12" xfId="0" applyFont="1" applyFill="1" applyBorder="1" applyAlignment="1">
      <alignment vertical="top" wrapText="1"/>
    </xf>
    <xf numFmtId="0" fontId="27" fillId="0" borderId="0" xfId="0" applyFont="1"/>
    <xf numFmtId="0" fontId="4" fillId="13" borderId="12" xfId="0" applyFont="1" applyFill="1" applyBorder="1" applyAlignment="1">
      <alignment vertical="top" wrapText="1"/>
    </xf>
    <xf numFmtId="0" fontId="4" fillId="14" borderId="12" xfId="0" applyFont="1" applyFill="1" applyBorder="1" applyAlignment="1">
      <alignment vertical="top" wrapText="1"/>
    </xf>
    <xf numFmtId="0" fontId="4" fillId="15" borderId="12" xfId="0" applyFont="1" applyFill="1" applyBorder="1" applyAlignment="1">
      <alignment vertical="top" wrapText="1"/>
    </xf>
    <xf numFmtId="0" fontId="4" fillId="7" borderId="12" xfId="0" applyFont="1" applyFill="1" applyBorder="1" applyAlignment="1">
      <alignment vertical="top" wrapText="1"/>
    </xf>
    <xf numFmtId="0" fontId="4" fillId="8" borderId="0" xfId="0" applyFont="1" applyFill="1" applyAlignment="1">
      <alignment horizontal="left"/>
    </xf>
    <xf numFmtId="0" fontId="4" fillId="11" borderId="0" xfId="0" applyFont="1" applyFill="1" applyAlignment="1">
      <alignment horizontal="left"/>
    </xf>
    <xf numFmtId="0" fontId="4" fillId="0" borderId="21" xfId="0" applyFont="1" applyBorder="1" applyAlignment="1">
      <alignment horizontal="right"/>
    </xf>
    <xf numFmtId="0" fontId="4" fillId="16" borderId="12" xfId="0" applyFont="1" applyFill="1" applyBorder="1" applyAlignment="1">
      <alignment vertical="top" wrapText="1"/>
    </xf>
    <xf numFmtId="0" fontId="8" fillId="17" borderId="7" xfId="0" applyFont="1" applyFill="1" applyBorder="1" applyAlignment="1">
      <alignment vertical="top" wrapText="1"/>
    </xf>
    <xf numFmtId="0" fontId="12" fillId="17" borderId="7" xfId="0" applyFont="1" applyFill="1" applyBorder="1" applyAlignment="1">
      <alignment horizontal="left" vertical="top" wrapText="1"/>
    </xf>
    <xf numFmtId="9" fontId="12" fillId="17" borderId="7" xfId="1" applyFont="1" applyFill="1" applyBorder="1" applyAlignment="1" applyProtection="1">
      <alignment horizontal="left" vertical="top" wrapText="1"/>
    </xf>
    <xf numFmtId="0" fontId="9" fillId="2" borderId="22" xfId="0" applyFont="1" applyFill="1" applyBorder="1" applyAlignment="1">
      <alignment horizontal="left" vertical="top" wrapText="1"/>
    </xf>
    <xf numFmtId="0" fontId="4" fillId="3" borderId="23" xfId="0" applyFont="1" applyFill="1" applyBorder="1" applyAlignment="1" applyProtection="1">
      <alignment wrapText="1"/>
      <protection locked="0"/>
    </xf>
    <xf numFmtId="0" fontId="0" fillId="0" borderId="0" xfId="0" applyFont="1"/>
    <xf numFmtId="0" fontId="12" fillId="0" borderId="0" xfId="0" applyFont="1" applyAlignment="1">
      <alignment vertical="top" wrapText="1"/>
    </xf>
    <xf numFmtId="0" fontId="20" fillId="0" borderId="0" xfId="0" applyFont="1" applyAlignment="1">
      <alignment vertical="top" wrapText="1"/>
    </xf>
    <xf numFmtId="0" fontId="29" fillId="0" borderId="0" xfId="0" applyFont="1" applyAlignment="1">
      <alignment vertical="top" wrapText="1"/>
    </xf>
    <xf numFmtId="0" fontId="12" fillId="0" borderId="0" xfId="0" applyFont="1"/>
    <xf numFmtId="0" fontId="31" fillId="0" borderId="0" xfId="0" applyFont="1"/>
    <xf numFmtId="0" fontId="12" fillId="0" borderId="0" xfId="0" applyFont="1" applyAlignment="1">
      <alignment wrapText="1"/>
    </xf>
    <xf numFmtId="0" fontId="12" fillId="0" borderId="0" xfId="0" applyFont="1" applyAlignment="1">
      <alignment horizontal="left" vertical="center" readingOrder="1"/>
    </xf>
    <xf numFmtId="0" fontId="32" fillId="0" borderId="0" xfId="0" applyFont="1"/>
    <xf numFmtId="0" fontId="4" fillId="0" borderId="0" xfId="0" applyFont="1" applyAlignment="1">
      <alignment horizontal="left" indent="3"/>
    </xf>
    <xf numFmtId="0" fontId="3" fillId="0" borderId="10" xfId="0" applyFont="1" applyBorder="1" applyAlignment="1">
      <alignment horizontal="left" vertical="center" wrapText="1"/>
    </xf>
    <xf numFmtId="0" fontId="24" fillId="0" borderId="0" xfId="0" applyFont="1" applyAlignment="1">
      <alignment horizontal="center" vertical="top" wrapText="1"/>
    </xf>
    <xf numFmtId="0" fontId="8" fillId="3" borderId="17" xfId="0" applyFont="1" applyFill="1" applyBorder="1" applyAlignment="1" applyProtection="1">
      <alignment vertical="top" wrapText="1"/>
      <protection locked="0"/>
    </xf>
    <xf numFmtId="0" fontId="8" fillId="3" borderId="19" xfId="0" applyFont="1" applyFill="1" applyBorder="1" applyAlignment="1" applyProtection="1">
      <alignment vertical="top" wrapText="1"/>
      <protection locked="0"/>
    </xf>
    <xf numFmtId="0" fontId="23" fillId="0" borderId="0" xfId="0" applyFont="1" applyAlignment="1">
      <alignment horizontal="center" vertical="top" wrapText="1"/>
    </xf>
    <xf numFmtId="0" fontId="33" fillId="0" borderId="0" xfId="0" applyFont="1" applyAlignment="1">
      <alignment horizontal="center" vertical="top" wrapText="1"/>
    </xf>
    <xf numFmtId="0" fontId="9" fillId="2" borderId="14" xfId="0" applyFont="1" applyFill="1" applyBorder="1" applyAlignment="1">
      <alignment horizontal="left" vertical="top" wrapText="1"/>
    </xf>
    <xf numFmtId="0" fontId="4" fillId="0" borderId="25" xfId="0" applyFont="1" applyBorder="1" applyAlignment="1">
      <alignment vertical="top" wrapText="1"/>
    </xf>
    <xf numFmtId="0" fontId="4" fillId="0" borderId="26" xfId="0" applyFont="1" applyBorder="1" applyAlignment="1">
      <alignment vertical="top" wrapText="1"/>
    </xf>
    <xf numFmtId="0" fontId="8" fillId="0" borderId="26" xfId="0" applyFont="1" applyBorder="1" applyAlignment="1">
      <alignment vertical="top" wrapText="1"/>
    </xf>
    <xf numFmtId="0" fontId="8" fillId="0" borderId="27" xfId="0" applyFont="1" applyBorder="1" applyAlignment="1">
      <alignment vertical="top" wrapText="1"/>
    </xf>
    <xf numFmtId="0" fontId="9" fillId="2" borderId="14" xfId="0" applyFont="1" applyFill="1" applyBorder="1" applyAlignment="1">
      <alignment vertical="top" wrapText="1"/>
    </xf>
    <xf numFmtId="0" fontId="9" fillId="2" borderId="28" xfId="0" applyFont="1" applyFill="1" applyBorder="1" applyAlignment="1">
      <alignment vertical="top" wrapText="1"/>
    </xf>
    <xf numFmtId="0" fontId="4" fillId="3" borderId="18" xfId="0" applyFont="1" applyFill="1" applyBorder="1" applyAlignment="1" applyProtection="1">
      <alignment vertical="top" wrapText="1"/>
      <protection locked="0"/>
    </xf>
    <xf numFmtId="0" fontId="9" fillId="2" borderId="15" xfId="0" applyFont="1" applyFill="1" applyBorder="1" applyAlignment="1">
      <alignment vertical="top" wrapText="1"/>
    </xf>
    <xf numFmtId="0" fontId="9" fillId="2" borderId="29" xfId="0" applyFont="1" applyFill="1" applyBorder="1" applyAlignment="1">
      <alignment vertical="top" wrapText="1"/>
    </xf>
    <xf numFmtId="0" fontId="4" fillId="3" borderId="24" xfId="0" applyFont="1" applyFill="1" applyBorder="1" applyAlignment="1" applyProtection="1">
      <alignment vertical="top" wrapText="1"/>
      <protection locked="0"/>
    </xf>
    <xf numFmtId="0" fontId="4" fillId="12" borderId="31" xfId="0" applyFont="1" applyFill="1" applyBorder="1" applyAlignment="1">
      <alignment vertical="top" wrapText="1"/>
    </xf>
    <xf numFmtId="0" fontId="4" fillId="11" borderId="32" xfId="0" applyFont="1" applyFill="1" applyBorder="1" applyAlignment="1">
      <alignment vertical="top" wrapText="1"/>
    </xf>
    <xf numFmtId="0" fontId="0" fillId="3" borderId="33" xfId="0" applyFill="1" applyBorder="1" applyAlignment="1">
      <alignment horizontal="center" vertical="top" wrapText="1"/>
    </xf>
    <xf numFmtId="0" fontId="8" fillId="3" borderId="34" xfId="0" applyFont="1" applyFill="1" applyBorder="1" applyAlignment="1" applyProtection="1">
      <alignment vertical="top" wrapText="1"/>
      <protection locked="0"/>
    </xf>
    <xf numFmtId="0" fontId="6" fillId="3" borderId="33" xfId="0" applyFont="1" applyFill="1" applyBorder="1" applyAlignment="1">
      <alignment horizontal="center" vertical="top" wrapText="1"/>
    </xf>
    <xf numFmtId="0" fontId="4" fillId="3" borderId="35" xfId="0" applyFont="1" applyFill="1" applyBorder="1" applyAlignment="1" applyProtection="1">
      <alignment vertical="top" wrapText="1"/>
      <protection locked="0"/>
    </xf>
    <xf numFmtId="0" fontId="4" fillId="3" borderId="36" xfId="0" applyFont="1" applyFill="1" applyBorder="1" applyAlignment="1" applyProtection="1">
      <alignment vertical="top" wrapText="1"/>
      <protection locked="0"/>
    </xf>
    <xf numFmtId="0" fontId="4" fillId="12" borderId="37" xfId="0" applyFont="1" applyFill="1" applyBorder="1" applyAlignment="1">
      <alignment vertical="top" wrapText="1"/>
    </xf>
    <xf numFmtId="0" fontId="4" fillId="3" borderId="38" xfId="0" applyFont="1" applyFill="1" applyBorder="1" applyAlignment="1" applyProtection="1">
      <alignment vertical="top" wrapText="1"/>
      <protection locked="0"/>
    </xf>
    <xf numFmtId="0" fontId="4" fillId="12" borderId="39" xfId="0" applyFont="1" applyFill="1" applyBorder="1" applyAlignment="1">
      <alignment vertical="top" wrapText="1"/>
    </xf>
    <xf numFmtId="0" fontId="0" fillId="3" borderId="42" xfId="0" applyFill="1" applyBorder="1" applyAlignment="1">
      <alignment horizontal="center" vertical="top" wrapText="1"/>
    </xf>
    <xf numFmtId="0" fontId="8" fillId="3" borderId="43" xfId="0" applyFont="1" applyFill="1" applyBorder="1" applyAlignment="1" applyProtection="1">
      <alignment vertical="top" wrapText="1"/>
      <protection locked="0"/>
    </xf>
    <xf numFmtId="0" fontId="6" fillId="3" borderId="42" xfId="0" applyFont="1" applyFill="1" applyBorder="1" applyAlignment="1">
      <alignment horizontal="center" vertical="top" wrapText="1"/>
    </xf>
    <xf numFmtId="0" fontId="4" fillId="3" borderId="44" xfId="0" applyFont="1" applyFill="1" applyBorder="1" applyAlignment="1" applyProtection="1">
      <alignment vertical="top" wrapText="1"/>
      <protection locked="0"/>
    </xf>
    <xf numFmtId="0" fontId="4" fillId="3" borderId="45" xfId="0" applyFont="1" applyFill="1" applyBorder="1" applyAlignment="1" applyProtection="1">
      <alignment vertical="top" wrapText="1"/>
      <protection locked="0"/>
    </xf>
    <xf numFmtId="0" fontId="4" fillId="18" borderId="31" xfId="0" applyFont="1" applyFill="1" applyBorder="1" applyAlignment="1">
      <alignment vertical="top" wrapText="1"/>
    </xf>
    <xf numFmtId="0" fontId="4" fillId="15" borderId="32" xfId="0" applyFont="1" applyFill="1" applyBorder="1" applyAlignment="1">
      <alignment vertical="top" wrapText="1"/>
    </xf>
    <xf numFmtId="0" fontId="4" fillId="18" borderId="37" xfId="0" applyFont="1" applyFill="1" applyBorder="1" applyAlignment="1">
      <alignment vertical="top" wrapText="1"/>
    </xf>
    <xf numFmtId="0" fontId="4" fillId="18" borderId="39" xfId="0" applyFont="1" applyFill="1" applyBorder="1" applyAlignment="1">
      <alignment vertical="top" wrapText="1"/>
    </xf>
    <xf numFmtId="0" fontId="4" fillId="15" borderId="41" xfId="0" applyFont="1" applyFill="1" applyBorder="1" applyAlignment="1">
      <alignment vertical="top" wrapText="1"/>
    </xf>
    <xf numFmtId="0" fontId="4" fillId="17" borderId="7" xfId="0" applyFont="1" applyFill="1" applyBorder="1" applyAlignment="1">
      <alignment vertical="top" wrapText="1"/>
    </xf>
    <xf numFmtId="0" fontId="4" fillId="0" borderId="46" xfId="0" applyFont="1" applyBorder="1" applyAlignment="1">
      <alignment vertical="top" wrapText="1"/>
    </xf>
    <xf numFmtId="0" fontId="4" fillId="0" borderId="47" xfId="0" applyFont="1" applyBorder="1" applyAlignment="1">
      <alignment vertical="top" wrapText="1"/>
    </xf>
    <xf numFmtId="0" fontId="4" fillId="3" borderId="48" xfId="0" applyFont="1" applyFill="1" applyBorder="1" applyAlignment="1" applyProtection="1">
      <alignment vertical="top" wrapText="1"/>
      <protection locked="0"/>
    </xf>
    <xf numFmtId="0" fontId="4" fillId="10" borderId="0" xfId="0" applyFont="1" applyFill="1" applyBorder="1" applyAlignment="1">
      <alignment vertical="top" wrapText="1"/>
    </xf>
    <xf numFmtId="0" fontId="4" fillId="9" borderId="0" xfId="0" applyFont="1" applyFill="1" applyBorder="1" applyAlignment="1">
      <alignment vertical="top" wrapText="1"/>
    </xf>
    <xf numFmtId="0" fontId="4" fillId="16" borderId="0" xfId="0" applyFont="1" applyFill="1" applyBorder="1" applyAlignment="1">
      <alignment vertical="top" wrapText="1"/>
    </xf>
    <xf numFmtId="0" fontId="8" fillId="0" borderId="47" xfId="0" applyFont="1" applyBorder="1" applyAlignment="1">
      <alignment vertical="top" wrapText="1"/>
    </xf>
    <xf numFmtId="0" fontId="8" fillId="0" borderId="49" xfId="0" applyFont="1" applyBorder="1" applyAlignment="1">
      <alignment vertical="top" wrapText="1"/>
    </xf>
    <xf numFmtId="0" fontId="8" fillId="3" borderId="40" xfId="0" applyFont="1" applyFill="1" applyBorder="1" applyAlignment="1" applyProtection="1">
      <alignment vertical="top" wrapText="1"/>
      <protection locked="0"/>
    </xf>
    <xf numFmtId="0" fontId="8" fillId="3" borderId="50" xfId="0" applyFont="1" applyFill="1" applyBorder="1" applyAlignment="1" applyProtection="1">
      <alignment vertical="top" wrapText="1"/>
      <protection locked="0"/>
    </xf>
    <xf numFmtId="0" fontId="8" fillId="0" borderId="37" xfId="0" applyFont="1" applyBorder="1" applyAlignment="1">
      <alignment vertical="top" wrapText="1"/>
    </xf>
    <xf numFmtId="0" fontId="8" fillId="0" borderId="39" xfId="0" applyFont="1" applyBorder="1" applyAlignment="1">
      <alignment vertical="top" wrapText="1"/>
    </xf>
    <xf numFmtId="0" fontId="4" fillId="0" borderId="51" xfId="0" applyFont="1" applyBorder="1" applyAlignment="1">
      <alignment vertical="top" wrapText="1"/>
    </xf>
    <xf numFmtId="0" fontId="4" fillId="16" borderId="14" xfId="0" applyFont="1" applyFill="1" applyBorder="1" applyAlignment="1">
      <alignment vertical="top" wrapText="1"/>
    </xf>
    <xf numFmtId="0" fontId="0" fillId="3" borderId="20" xfId="0" applyFill="1" applyBorder="1" applyAlignment="1">
      <alignment horizontal="center" vertical="top" wrapText="1"/>
    </xf>
    <xf numFmtId="0" fontId="8" fillId="3" borderId="21" xfId="0" applyFont="1" applyFill="1" applyBorder="1" applyAlignment="1" applyProtection="1">
      <alignment vertical="top" wrapText="1"/>
      <protection locked="0"/>
    </xf>
    <xf numFmtId="0" fontId="6" fillId="3" borderId="20" xfId="0" applyFont="1" applyFill="1" applyBorder="1" applyAlignment="1">
      <alignment horizontal="center" vertical="top" wrapText="1"/>
    </xf>
    <xf numFmtId="0" fontId="4" fillId="3" borderId="22" xfId="0" applyFont="1" applyFill="1" applyBorder="1" applyAlignment="1" applyProtection="1">
      <alignment vertical="top" wrapText="1"/>
      <protection locked="0"/>
    </xf>
    <xf numFmtId="0" fontId="4" fillId="3" borderId="52" xfId="0" applyFont="1" applyFill="1" applyBorder="1" applyAlignment="1" applyProtection="1">
      <alignment vertical="top" wrapText="1"/>
      <protection locked="0"/>
    </xf>
    <xf numFmtId="0" fontId="8" fillId="0" borderId="53" xfId="0" applyFont="1" applyBorder="1" applyAlignment="1">
      <alignment vertical="top" wrapText="1"/>
    </xf>
    <xf numFmtId="0" fontId="4" fillId="10" borderId="32" xfId="0" applyFont="1" applyFill="1" applyBorder="1" applyAlignment="1">
      <alignment vertical="top" wrapText="1"/>
    </xf>
    <xf numFmtId="0" fontId="4" fillId="0" borderId="49" xfId="0" applyFont="1" applyBorder="1" applyAlignment="1">
      <alignment vertical="top" wrapText="1"/>
    </xf>
    <xf numFmtId="0" fontId="4" fillId="10" borderId="41" xfId="0" applyFont="1" applyFill="1" applyBorder="1" applyAlignment="1">
      <alignment vertical="top" wrapText="1"/>
    </xf>
    <xf numFmtId="0" fontId="4" fillId="0" borderId="53" xfId="0" applyFont="1" applyBorder="1" applyAlignment="1">
      <alignment vertical="top" wrapText="1"/>
    </xf>
    <xf numFmtId="0" fontId="4" fillId="8" borderId="17" xfId="0" applyFont="1" applyFill="1" applyBorder="1" applyAlignment="1">
      <alignment vertical="top" wrapText="1"/>
    </xf>
    <xf numFmtId="0" fontId="4" fillId="3" borderId="54" xfId="0" applyFont="1" applyFill="1" applyBorder="1" applyAlignment="1" applyProtection="1">
      <alignment wrapText="1"/>
      <protection locked="0"/>
    </xf>
    <xf numFmtId="0" fontId="4" fillId="3" borderId="57" xfId="0" applyFont="1" applyFill="1" applyBorder="1" applyAlignment="1" applyProtection="1">
      <alignment wrapText="1"/>
      <protection locked="0"/>
    </xf>
    <xf numFmtId="0" fontId="4" fillId="4" borderId="58" xfId="0" applyFont="1" applyFill="1" applyBorder="1" applyAlignment="1" applyProtection="1">
      <alignment wrapText="1"/>
      <protection locked="0"/>
    </xf>
    <xf numFmtId="0" fontId="4" fillId="3" borderId="0" xfId="0" applyFont="1" applyFill="1" applyBorder="1" applyAlignment="1" applyProtection="1">
      <alignment wrapText="1"/>
      <protection locked="0"/>
    </xf>
    <xf numFmtId="0" fontId="4" fillId="4" borderId="59" xfId="0" applyFont="1" applyFill="1" applyBorder="1" applyAlignment="1" applyProtection="1">
      <alignment wrapText="1"/>
      <protection locked="0"/>
    </xf>
    <xf numFmtId="0" fontId="4" fillId="10" borderId="0" xfId="0" applyFont="1" applyFill="1" applyBorder="1" applyAlignment="1">
      <alignment wrapText="1"/>
    </xf>
    <xf numFmtId="0" fontId="4" fillId="3" borderId="40" xfId="0" applyFont="1" applyFill="1" applyBorder="1" applyAlignment="1" applyProtection="1">
      <alignment wrapText="1"/>
      <protection locked="0"/>
    </xf>
    <xf numFmtId="0" fontId="4" fillId="3" borderId="60" xfId="0" applyFont="1" applyFill="1" applyBorder="1" applyAlignment="1" applyProtection="1">
      <alignment wrapText="1"/>
      <protection locked="0"/>
    </xf>
    <xf numFmtId="0" fontId="4" fillId="4" borderId="61" xfId="0" applyFont="1" applyFill="1" applyBorder="1" applyAlignment="1" applyProtection="1">
      <alignment wrapText="1"/>
      <protection locked="0"/>
    </xf>
    <xf numFmtId="0" fontId="4" fillId="0" borderId="59" xfId="0" applyFont="1" applyBorder="1" applyAlignment="1">
      <alignment horizontal="right"/>
    </xf>
    <xf numFmtId="0" fontId="4" fillId="0" borderId="61" xfId="0" applyFont="1" applyBorder="1" applyAlignment="1">
      <alignment horizontal="right"/>
    </xf>
    <xf numFmtId="0" fontId="4" fillId="0" borderId="25" xfId="0" applyFont="1" applyBorder="1"/>
    <xf numFmtId="0" fontId="4" fillId="0" borderId="26" xfId="0" applyFont="1" applyBorder="1"/>
    <xf numFmtId="0" fontId="4" fillId="0" borderId="27" xfId="0" applyFont="1" applyBorder="1"/>
    <xf numFmtId="0" fontId="4" fillId="0" borderId="23" xfId="0" applyFont="1" applyBorder="1" applyAlignment="1">
      <alignment horizontal="right"/>
    </xf>
    <xf numFmtId="0" fontId="4" fillId="0" borderId="60" xfId="0" applyFont="1" applyBorder="1" applyAlignment="1">
      <alignment horizontal="right"/>
    </xf>
    <xf numFmtId="0" fontId="12" fillId="0" borderId="23" xfId="0" applyFont="1" applyBorder="1" applyAlignment="1">
      <alignment horizontal="right" vertical="center" wrapText="1" readingOrder="1"/>
    </xf>
    <xf numFmtId="0" fontId="12" fillId="0" borderId="60" xfId="0" applyFont="1" applyBorder="1" applyAlignment="1">
      <alignment horizontal="right" vertical="center" wrapText="1" readingOrder="1"/>
    </xf>
    <xf numFmtId="0" fontId="12" fillId="0" borderId="57" xfId="0" applyFont="1" applyBorder="1" applyAlignment="1">
      <alignment horizontal="right" vertical="center" wrapText="1" readingOrder="1"/>
    </xf>
    <xf numFmtId="0" fontId="4" fillId="0" borderId="43" xfId="0" applyFont="1" applyBorder="1" applyAlignment="1">
      <alignment horizontal="right"/>
    </xf>
    <xf numFmtId="0" fontId="4" fillId="0" borderId="62" xfId="0" applyFont="1" applyBorder="1"/>
    <xf numFmtId="0" fontId="8" fillId="10" borderId="0" xfId="0" applyFont="1" applyFill="1" applyBorder="1" applyAlignment="1">
      <alignment wrapText="1"/>
    </xf>
    <xf numFmtId="0" fontId="4" fillId="10" borderId="40" xfId="0" applyFont="1" applyFill="1" applyBorder="1" applyAlignment="1">
      <alignment wrapText="1"/>
    </xf>
    <xf numFmtId="0" fontId="12" fillId="10" borderId="20" xfId="0" applyFont="1" applyFill="1" applyBorder="1" applyAlignment="1">
      <alignment horizontal="left" vertical="center" wrapText="1"/>
    </xf>
    <xf numFmtId="0" fontId="4" fillId="10" borderId="54" xfId="0" applyFont="1" applyFill="1" applyBorder="1" applyAlignment="1">
      <alignment wrapText="1"/>
    </xf>
    <xf numFmtId="0" fontId="12" fillId="10" borderId="55" xfId="0" applyFont="1" applyFill="1" applyBorder="1" applyAlignment="1">
      <alignment horizontal="left" vertical="center" wrapText="1"/>
    </xf>
    <xf numFmtId="0" fontId="12" fillId="10" borderId="42" xfId="0" applyFont="1" applyFill="1" applyBorder="1" applyAlignment="1">
      <alignment horizontal="left" vertical="center" wrapText="1"/>
    </xf>
    <xf numFmtId="0" fontId="4" fillId="0" borderId="25" xfId="0" applyFont="1" applyBorder="1" applyAlignment="1"/>
    <xf numFmtId="0" fontId="4" fillId="3" borderId="57" xfId="0" applyFont="1" applyFill="1" applyBorder="1" applyAlignment="1" applyProtection="1">
      <protection locked="0"/>
    </xf>
    <xf numFmtId="0" fontId="4" fillId="0" borderId="0" xfId="0" applyFont="1" applyAlignment="1"/>
    <xf numFmtId="0" fontId="7" fillId="0" borderId="0" xfId="0" applyFont="1" applyAlignment="1"/>
    <xf numFmtId="0" fontId="4" fillId="0" borderId="26" xfId="0" applyFont="1" applyBorder="1" applyAlignment="1"/>
    <xf numFmtId="0" fontId="4" fillId="3" borderId="23" xfId="0" applyFont="1" applyFill="1" applyBorder="1" applyAlignment="1" applyProtection="1">
      <protection locked="0"/>
    </xf>
    <xf numFmtId="0" fontId="4" fillId="4" borderId="59" xfId="0" applyFont="1" applyFill="1" applyBorder="1" applyAlignment="1" applyProtection="1">
      <protection locked="0"/>
    </xf>
    <xf numFmtId="0" fontId="25" fillId="0" borderId="0" xfId="3" applyProtection="1">
      <protection locked="0"/>
    </xf>
    <xf numFmtId="0" fontId="9" fillId="2" borderId="65" xfId="0" applyFont="1" applyFill="1" applyBorder="1" applyAlignment="1">
      <alignment vertical="top" wrapText="1"/>
    </xf>
    <xf numFmtId="0" fontId="9" fillId="2" borderId="9" xfId="0" applyFont="1" applyFill="1" applyBorder="1" applyAlignment="1">
      <alignment vertical="top" wrapText="1"/>
    </xf>
    <xf numFmtId="0" fontId="9" fillId="2" borderId="19" xfId="0" applyFont="1" applyFill="1" applyBorder="1" applyAlignment="1">
      <alignment vertical="top" wrapText="1"/>
    </xf>
    <xf numFmtId="0" fontId="4" fillId="11" borderId="41" xfId="0" applyFont="1" applyFill="1" applyBorder="1" applyAlignment="1">
      <alignment vertical="top" wrapText="1"/>
    </xf>
    <xf numFmtId="0" fontId="4" fillId="14" borderId="12" xfId="0" applyFont="1" applyFill="1" applyBorder="1" applyAlignment="1">
      <alignment wrapText="1"/>
    </xf>
    <xf numFmtId="0" fontId="4" fillId="12" borderId="25" xfId="0" applyFont="1" applyFill="1" applyBorder="1"/>
    <xf numFmtId="0" fontId="4" fillId="11" borderId="55" xfId="0" applyFont="1" applyFill="1" applyBorder="1" applyAlignment="1">
      <alignment wrapText="1"/>
    </xf>
    <xf numFmtId="0" fontId="4" fillId="11" borderId="54" xfId="0" applyFont="1" applyFill="1" applyBorder="1" applyAlignment="1">
      <alignment wrapText="1"/>
    </xf>
    <xf numFmtId="0" fontId="4" fillId="12" borderId="26" xfId="0" applyFont="1" applyFill="1" applyBorder="1"/>
    <xf numFmtId="0" fontId="4" fillId="11" borderId="20" xfId="0" applyFont="1" applyFill="1" applyBorder="1" applyAlignment="1">
      <alignment wrapText="1"/>
    </xf>
    <xf numFmtId="0" fontId="4" fillId="11" borderId="0" xfId="0" applyFont="1" applyFill="1" applyBorder="1" applyAlignment="1">
      <alignment wrapText="1"/>
    </xf>
    <xf numFmtId="0" fontId="4" fillId="12" borderId="27" xfId="0" applyFont="1" applyFill="1" applyBorder="1"/>
    <xf numFmtId="0" fontId="4" fillId="11" borderId="42" xfId="0" applyFont="1" applyFill="1" applyBorder="1" applyAlignment="1">
      <alignment wrapText="1"/>
    </xf>
    <xf numFmtId="0" fontId="4" fillId="11" borderId="40" xfId="0" applyFont="1" applyFill="1" applyBorder="1" applyAlignment="1">
      <alignment wrapText="1"/>
    </xf>
    <xf numFmtId="0" fontId="4" fillId="21" borderId="26" xfId="0" applyFont="1" applyFill="1" applyBorder="1"/>
    <xf numFmtId="0" fontId="4" fillId="0" borderId="26" xfId="0" applyFont="1" applyBorder="1" applyAlignment="1">
      <alignment wrapText="1"/>
    </xf>
    <xf numFmtId="0" fontId="4" fillId="8" borderId="20" xfId="0" applyFont="1" applyFill="1" applyBorder="1" applyAlignment="1">
      <alignment wrapText="1"/>
    </xf>
    <xf numFmtId="0" fontId="4" fillId="8" borderId="0" xfId="0" applyFont="1" applyFill="1" applyBorder="1" applyAlignment="1">
      <alignment wrapText="1"/>
    </xf>
    <xf numFmtId="0" fontId="4" fillId="14" borderId="20" xfId="0" applyFont="1" applyFill="1" applyBorder="1" applyAlignment="1">
      <alignment wrapText="1"/>
    </xf>
    <xf numFmtId="0" fontId="8" fillId="14" borderId="0" xfId="0" applyFont="1" applyFill="1" applyBorder="1" applyAlignment="1">
      <alignment wrapText="1"/>
    </xf>
    <xf numFmtId="0" fontId="4" fillId="9" borderId="20" xfId="0" applyFont="1" applyFill="1" applyBorder="1" applyAlignment="1">
      <alignment wrapText="1"/>
    </xf>
    <xf numFmtId="0" fontId="4" fillId="9" borderId="0" xfId="0" applyFont="1" applyFill="1" applyBorder="1" applyAlignment="1">
      <alignment wrapText="1"/>
    </xf>
    <xf numFmtId="0" fontId="4" fillId="22" borderId="20" xfId="0" applyFont="1" applyFill="1" applyBorder="1" applyAlignment="1">
      <alignment wrapText="1"/>
    </xf>
    <xf numFmtId="0" fontId="8" fillId="22" borderId="0" xfId="0" applyFont="1" applyFill="1" applyBorder="1" applyAlignment="1">
      <alignment wrapText="1"/>
    </xf>
    <xf numFmtId="0" fontId="4" fillId="22" borderId="0" xfId="0" applyFont="1" applyFill="1" applyBorder="1" applyAlignment="1">
      <alignment wrapText="1"/>
    </xf>
    <xf numFmtId="0" fontId="4" fillId="0" borderId="27" xfId="0" applyFont="1" applyBorder="1" applyAlignment="1">
      <alignment wrapText="1"/>
    </xf>
    <xf numFmtId="0" fontId="4" fillId="18" borderId="62" xfId="0" applyFont="1" applyFill="1" applyBorder="1"/>
    <xf numFmtId="0" fontId="4" fillId="0" borderId="62" xfId="0" applyFont="1" applyBorder="1" applyAlignment="1">
      <alignment wrapText="1"/>
    </xf>
    <xf numFmtId="0" fontId="4" fillId="15" borderId="66" xfId="0" applyFont="1" applyFill="1" applyBorder="1" applyAlignment="1">
      <alignment wrapText="1"/>
    </xf>
    <xf numFmtId="0" fontId="4" fillId="15" borderId="67" xfId="0" applyFont="1" applyFill="1" applyBorder="1" applyAlignment="1">
      <alignment wrapText="1"/>
    </xf>
    <xf numFmtId="0" fontId="4" fillId="0" borderId="0" xfId="0" applyFont="1" applyBorder="1" applyAlignment="1">
      <alignment wrapText="1"/>
    </xf>
    <xf numFmtId="0" fontId="4" fillId="10" borderId="20" xfId="0" applyFont="1" applyFill="1" applyBorder="1" applyAlignment="1">
      <alignment wrapText="1"/>
    </xf>
    <xf numFmtId="0" fontId="4" fillId="19" borderId="37" xfId="0" applyFont="1" applyFill="1" applyBorder="1"/>
    <xf numFmtId="0" fontId="4" fillId="14" borderId="0" xfId="0" applyFont="1" applyFill="1" applyBorder="1" applyAlignment="1">
      <alignment wrapText="1"/>
    </xf>
    <xf numFmtId="0" fontId="4" fillId="19" borderId="39" xfId="0" applyFont="1" applyFill="1" applyBorder="1"/>
    <xf numFmtId="0" fontId="4" fillId="20" borderId="25" xfId="0" applyFont="1" applyFill="1" applyBorder="1"/>
    <xf numFmtId="0" fontId="4" fillId="0" borderId="25" xfId="0" applyFont="1" applyBorder="1" applyAlignment="1">
      <alignment wrapText="1"/>
    </xf>
    <xf numFmtId="0" fontId="4" fillId="10" borderId="55" xfId="0" applyFont="1" applyFill="1" applyBorder="1" applyAlignment="1">
      <alignment wrapText="1"/>
    </xf>
    <xf numFmtId="0" fontId="4" fillId="20" borderId="26" xfId="0" applyFont="1" applyFill="1" applyBorder="1"/>
    <xf numFmtId="0" fontId="4" fillId="20" borderId="27" xfId="0" applyFont="1" applyFill="1" applyBorder="1"/>
    <xf numFmtId="0" fontId="4" fillId="10" borderId="42" xfId="0" applyFont="1" applyFill="1" applyBorder="1" applyAlignment="1">
      <alignment wrapText="1"/>
    </xf>
    <xf numFmtId="0" fontId="12" fillId="11" borderId="55" xfId="0" applyFont="1" applyFill="1" applyBorder="1" applyAlignment="1">
      <alignment horizontal="left" vertical="center" wrapText="1"/>
    </xf>
    <xf numFmtId="0" fontId="12" fillId="11" borderId="20" xfId="0" applyFont="1" applyFill="1" applyBorder="1" applyAlignment="1">
      <alignment horizontal="left" vertical="center" wrapText="1"/>
    </xf>
    <xf numFmtId="0" fontId="12" fillId="8" borderId="20" xfId="0" applyFont="1" applyFill="1" applyBorder="1" applyAlignment="1">
      <alignment horizontal="left" vertical="center" wrapText="1"/>
    </xf>
    <xf numFmtId="0" fontId="12" fillId="9" borderId="20" xfId="0" applyFont="1" applyFill="1" applyBorder="1" applyAlignment="1">
      <alignment horizontal="left" vertical="center" wrapText="1"/>
    </xf>
    <xf numFmtId="0" fontId="12" fillId="14" borderId="20" xfId="0" applyFont="1" applyFill="1" applyBorder="1" applyAlignment="1">
      <alignment horizontal="left" vertical="center" wrapText="1"/>
    </xf>
    <xf numFmtId="0" fontId="12" fillId="11" borderId="42" xfId="0" applyFont="1" applyFill="1" applyBorder="1" applyAlignment="1">
      <alignment horizontal="left" vertical="center" wrapText="1"/>
    </xf>
    <xf numFmtId="0" fontId="4" fillId="17" borderId="20" xfId="0" applyFont="1" applyFill="1" applyBorder="1" applyAlignment="1">
      <alignment wrapText="1"/>
    </xf>
    <xf numFmtId="0" fontId="8" fillId="17" borderId="0" xfId="0" applyFont="1" applyFill="1" applyBorder="1" applyAlignment="1">
      <alignment wrapText="1"/>
    </xf>
    <xf numFmtId="0" fontId="4" fillId="3" borderId="68" xfId="0" applyFont="1" applyFill="1" applyBorder="1" applyAlignment="1" applyProtection="1">
      <protection locked="0"/>
    </xf>
    <xf numFmtId="0" fontId="4" fillId="4" borderId="69" xfId="0" applyFont="1" applyFill="1" applyBorder="1" applyAlignment="1" applyProtection="1">
      <protection locked="0"/>
    </xf>
    <xf numFmtId="0" fontId="4" fillId="3" borderId="56" xfId="0" applyFont="1" applyFill="1" applyBorder="1" applyAlignment="1" applyProtection="1">
      <protection locked="0"/>
    </xf>
    <xf numFmtId="0" fontId="4" fillId="0" borderId="63" xfId="0" applyFont="1" applyBorder="1" applyAlignment="1">
      <alignment wrapText="1"/>
    </xf>
    <xf numFmtId="0" fontId="4" fillId="0" borderId="56" xfId="0" applyFont="1" applyBorder="1" applyAlignment="1">
      <alignment horizontal="right"/>
    </xf>
    <xf numFmtId="0" fontId="4" fillId="0" borderId="54" xfId="0" applyFont="1" applyBorder="1" applyAlignment="1">
      <alignment horizontal="right"/>
    </xf>
    <xf numFmtId="0" fontId="4" fillId="0" borderId="0" xfId="0" applyFont="1" applyBorder="1" applyAlignment="1">
      <alignment horizontal="right"/>
    </xf>
    <xf numFmtId="0" fontId="4" fillId="0" borderId="40" xfId="0" applyFont="1" applyBorder="1" applyAlignment="1">
      <alignment horizontal="right"/>
    </xf>
    <xf numFmtId="0" fontId="12" fillId="0" borderId="68" xfId="0" applyFont="1" applyBorder="1" applyAlignment="1">
      <alignment horizontal="right" vertical="center" wrapText="1" readingOrder="1"/>
    </xf>
    <xf numFmtId="0" fontId="4" fillId="0" borderId="70" xfId="0" applyFont="1" applyBorder="1" applyAlignment="1">
      <alignment horizontal="right"/>
    </xf>
    <xf numFmtId="0" fontId="4" fillId="0" borderId="67" xfId="0" applyFont="1" applyBorder="1" applyAlignment="1">
      <alignment horizontal="right"/>
    </xf>
    <xf numFmtId="0" fontId="12" fillId="0" borderId="20" xfId="0" applyFont="1" applyBorder="1" applyAlignment="1">
      <alignment horizontal="right" vertical="center" wrapText="1" readingOrder="1"/>
    </xf>
    <xf numFmtId="0" fontId="12" fillId="0" borderId="42" xfId="0" applyFont="1" applyBorder="1" applyAlignment="1">
      <alignment horizontal="right" vertical="center" wrapText="1" readingOrder="1"/>
    </xf>
    <xf numFmtId="0" fontId="4" fillId="12" borderId="0" xfId="0" applyFont="1" applyFill="1" applyBorder="1" applyAlignment="1">
      <alignment vertical="top" wrapText="1"/>
    </xf>
    <xf numFmtId="0" fontId="8" fillId="3" borderId="0" xfId="0" applyFont="1" applyFill="1" applyBorder="1" applyAlignment="1" applyProtection="1">
      <alignment vertical="top" wrapText="1"/>
      <protection locked="0"/>
    </xf>
    <xf numFmtId="0" fontId="0" fillId="3" borderId="65" xfId="0" applyFill="1" applyBorder="1" applyAlignment="1">
      <alignment horizontal="center" vertical="top" wrapText="1"/>
    </xf>
    <xf numFmtId="0" fontId="8" fillId="3" borderId="9" xfId="0" applyFont="1" applyFill="1" applyBorder="1" applyAlignment="1" applyProtection="1">
      <alignment vertical="top" wrapText="1"/>
      <protection locked="0"/>
    </xf>
    <xf numFmtId="0" fontId="6" fillId="3" borderId="65" xfId="0" applyFont="1" applyFill="1" applyBorder="1" applyAlignment="1">
      <alignment horizontal="center" vertical="top" wrapText="1"/>
    </xf>
    <xf numFmtId="0" fontId="4" fillId="12" borderId="25" xfId="0" applyFont="1" applyFill="1" applyBorder="1" applyAlignment="1">
      <alignment vertical="top" wrapText="1"/>
    </xf>
    <xf numFmtId="0" fontId="4" fillId="12" borderId="26" xfId="0" applyFont="1" applyFill="1" applyBorder="1" applyAlignment="1">
      <alignment vertical="top" wrapText="1"/>
    </xf>
    <xf numFmtId="9" fontId="12" fillId="11" borderId="56" xfId="1" applyFont="1" applyFill="1" applyBorder="1" applyAlignment="1">
      <alignment horizontal="left" vertical="center" wrapText="1"/>
    </xf>
    <xf numFmtId="9" fontId="12" fillId="11" borderId="21" xfId="1" applyFont="1" applyFill="1" applyBorder="1" applyAlignment="1">
      <alignment horizontal="left" vertical="center" wrapText="1"/>
    </xf>
    <xf numFmtId="9" fontId="12" fillId="11" borderId="43" xfId="1" applyFont="1" applyFill="1" applyBorder="1" applyAlignment="1">
      <alignment horizontal="left" vertical="center" wrapText="1"/>
    </xf>
    <xf numFmtId="9" fontId="12" fillId="8" borderId="21" xfId="1" applyFont="1" applyFill="1" applyBorder="1" applyAlignment="1">
      <alignment horizontal="left" vertical="center" wrapText="1"/>
    </xf>
    <xf numFmtId="9" fontId="12" fillId="14" borderId="21" xfId="1" applyFont="1" applyFill="1" applyBorder="1" applyAlignment="1">
      <alignment horizontal="left" vertical="center" wrapText="1"/>
    </xf>
    <xf numFmtId="9" fontId="12" fillId="9" borderId="21" xfId="1" applyFont="1" applyFill="1" applyBorder="1" applyAlignment="1">
      <alignment horizontal="left" vertical="center" wrapText="1"/>
    </xf>
    <xf numFmtId="0" fontId="12" fillId="22" borderId="20" xfId="0" applyFont="1" applyFill="1" applyBorder="1" applyAlignment="1">
      <alignment horizontal="left" vertical="center" wrapText="1"/>
    </xf>
    <xf numFmtId="9" fontId="12" fillId="22" borderId="21" xfId="1" applyFont="1" applyFill="1" applyBorder="1" applyAlignment="1">
      <alignment horizontal="left" vertical="center" wrapText="1"/>
    </xf>
    <xf numFmtId="0" fontId="12" fillId="17" borderId="42" xfId="0" applyFont="1" applyFill="1" applyBorder="1" applyAlignment="1">
      <alignment horizontal="left" vertical="center" wrapText="1"/>
    </xf>
    <xf numFmtId="9" fontId="12" fillId="17" borderId="43" xfId="1" applyFont="1" applyFill="1" applyBorder="1" applyAlignment="1">
      <alignment horizontal="left" vertical="center" wrapText="1"/>
    </xf>
    <xf numFmtId="0" fontId="12" fillId="15" borderId="66" xfId="0" applyFont="1" applyFill="1" applyBorder="1" applyAlignment="1">
      <alignment horizontal="left" vertical="center" wrapText="1"/>
    </xf>
    <xf numFmtId="9" fontId="12" fillId="15" borderId="70" xfId="1" applyFont="1" applyFill="1" applyBorder="1" applyAlignment="1">
      <alignment horizontal="left" vertical="center" wrapText="1"/>
    </xf>
    <xf numFmtId="9" fontId="12" fillId="10" borderId="21" xfId="1" applyFont="1" applyFill="1" applyBorder="1" applyAlignment="1">
      <alignment horizontal="left" vertical="center" wrapText="1"/>
    </xf>
    <xf numFmtId="9" fontId="12" fillId="14" borderId="0" xfId="1" applyFont="1" applyFill="1" applyBorder="1" applyAlignment="1">
      <alignment horizontal="left" vertical="center" wrapText="1"/>
    </xf>
    <xf numFmtId="9" fontId="12" fillId="10" borderId="56" xfId="1" applyFont="1" applyFill="1" applyBorder="1" applyAlignment="1">
      <alignment horizontal="left" vertical="center" wrapText="1"/>
    </xf>
    <xf numFmtId="9" fontId="12" fillId="10" borderId="43" xfId="1" applyFont="1" applyFill="1" applyBorder="1" applyAlignment="1">
      <alignment horizontal="left" vertical="center" wrapText="1"/>
    </xf>
    <xf numFmtId="9" fontId="0" fillId="0" borderId="31" xfId="1" applyFont="1" applyBorder="1" applyAlignment="1">
      <alignment horizontal="right"/>
    </xf>
    <xf numFmtId="9" fontId="0" fillId="0" borderId="37" xfId="1" applyFont="1" applyBorder="1" applyAlignment="1">
      <alignment horizontal="right"/>
    </xf>
    <xf numFmtId="9" fontId="0" fillId="0" borderId="39" xfId="1" applyFont="1" applyBorder="1" applyAlignment="1">
      <alignment horizontal="right"/>
    </xf>
    <xf numFmtId="9" fontId="0" fillId="0" borderId="64" xfId="1" applyFont="1" applyBorder="1" applyAlignment="1">
      <alignment horizontal="right"/>
    </xf>
    <xf numFmtId="0" fontId="14" fillId="0" borderId="0" xfId="0" applyFont="1" applyAlignment="1">
      <alignment vertical="top"/>
    </xf>
    <xf numFmtId="0" fontId="15" fillId="0" borderId="0" xfId="0" applyFont="1" applyAlignment="1">
      <alignment vertical="top"/>
    </xf>
    <xf numFmtId="0" fontId="9" fillId="2" borderId="30" xfId="0" applyFont="1" applyFill="1" applyBorder="1" applyAlignment="1">
      <alignment vertical="top" wrapText="1"/>
    </xf>
    <xf numFmtId="0" fontId="9" fillId="2" borderId="14" xfId="0" applyFont="1" applyFill="1" applyBorder="1" applyAlignment="1">
      <alignment vertical="top" wrapText="1"/>
    </xf>
    <xf numFmtId="0" fontId="5" fillId="0" borderId="0" xfId="0" applyFont="1" applyAlignment="1">
      <alignment vertical="center" wrapText="1"/>
    </xf>
    <xf numFmtId="0" fontId="0" fillId="0" borderId="0" xfId="0" applyAlignment="1">
      <alignment wrapText="1"/>
    </xf>
    <xf numFmtId="0" fontId="0" fillId="0" borderId="0" xfId="0" applyAlignment="1">
      <alignment vertical="top"/>
    </xf>
    <xf numFmtId="0" fontId="19" fillId="0" borderId="17" xfId="0" applyFont="1" applyBorder="1" applyAlignment="1">
      <alignment wrapText="1"/>
    </xf>
    <xf numFmtId="0" fontId="22" fillId="0" borderId="17" xfId="0" applyFont="1" applyBorder="1" applyAlignment="1">
      <alignment wrapText="1"/>
    </xf>
    <xf numFmtId="0" fontId="2" fillId="5" borderId="65" xfId="0" applyFont="1" applyFill="1" applyBorder="1" applyAlignment="1">
      <alignment horizontal="center"/>
    </xf>
    <xf numFmtId="0" fontId="2" fillId="5" borderId="9" xfId="0" applyFont="1" applyFill="1" applyBorder="1" applyAlignment="1">
      <alignment horizontal="center"/>
    </xf>
    <xf numFmtId="0" fontId="2" fillId="5" borderId="19" xfId="0" applyFont="1" applyFill="1" applyBorder="1" applyAlignment="1">
      <alignment horizontal="center"/>
    </xf>
  </cellXfs>
  <cellStyles count="4">
    <cellStyle name="Hyperlink" xfId="2"/>
    <cellStyle name="Lien hypertexte" xfId="3" builtinId="8"/>
    <cellStyle name="Normal" xfId="0" builtinId="0"/>
    <cellStyle name="Pourcentage" xfId="1" builtinId="5"/>
  </cellStyles>
  <dxfs count="26">
    <dxf>
      <fill>
        <patternFill>
          <bgColor theme="8" tint="0.39994506668294322"/>
        </patternFill>
      </fill>
    </dxf>
    <dxf>
      <fill>
        <patternFill>
          <bgColor theme="8" tint="0.59996337778862885"/>
        </patternFill>
      </fill>
    </dxf>
    <dxf>
      <fill>
        <patternFill>
          <bgColor theme="8" tint="0.79998168889431442"/>
        </patternFill>
      </fill>
    </dxf>
    <dxf>
      <fill>
        <patternFill>
          <bgColor theme="2" tint="-9.9948118533890809E-2"/>
        </patternFill>
      </fill>
    </dxf>
    <dxf>
      <font>
        <color theme="0"/>
      </font>
      <fill>
        <patternFill patternType="darkUp">
          <bgColor theme="6"/>
        </patternFill>
      </fill>
    </dxf>
    <dxf>
      <fill>
        <patternFill patternType="darkDown">
          <fgColor theme="2" tint="-9.9948118533890809E-2"/>
        </patternFill>
      </fill>
    </dxf>
    <dxf>
      <fill>
        <patternFill>
          <bgColor theme="8" tint="0.39994506668294322"/>
        </patternFill>
      </fill>
    </dxf>
    <dxf>
      <fill>
        <patternFill>
          <bgColor theme="8" tint="0.59996337778862885"/>
        </patternFill>
      </fill>
    </dxf>
    <dxf>
      <fill>
        <patternFill>
          <bgColor theme="8" tint="0.79998168889431442"/>
        </patternFill>
      </fill>
    </dxf>
    <dxf>
      <fill>
        <patternFill>
          <bgColor theme="2" tint="-9.9948118533890809E-2"/>
        </patternFill>
      </fill>
    </dxf>
    <dxf>
      <font>
        <color theme="0"/>
      </font>
      <fill>
        <patternFill patternType="darkUp">
          <bgColor theme="6"/>
        </patternFill>
      </fill>
    </dxf>
    <dxf>
      <fill>
        <patternFill patternType="darkDown">
          <fgColor theme="2" tint="-9.9948118533890809E-2"/>
        </patternFill>
      </fill>
    </dxf>
    <dxf>
      <font>
        <color theme="1"/>
      </font>
      <fill>
        <patternFill>
          <bgColor theme="8"/>
        </patternFill>
      </fill>
    </dxf>
    <dxf>
      <font>
        <color theme="1"/>
      </font>
      <fill>
        <patternFill>
          <bgColor theme="8"/>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92D050"/>
        </patternFill>
      </fill>
    </dxf>
    <dxf>
      <fill>
        <patternFill>
          <bgColor theme="4" tint="-0.24994659260841701"/>
        </patternFill>
      </fill>
    </dxf>
    <dxf>
      <fill>
        <patternFill>
          <bgColor rgb="FF33CCCC"/>
        </patternFill>
      </fill>
    </dxf>
    <dxf>
      <fill>
        <patternFill>
          <bgColor theme="5" tint="-0.24994659260841701"/>
        </patternFill>
      </fill>
    </dxf>
    <dxf>
      <fill>
        <patternFill>
          <bgColor rgb="FFFFFF00"/>
        </patternFill>
      </fill>
    </dxf>
  </dxfs>
  <tableStyles count="0" defaultTableStyle="TableStyleMedium2" defaultPivotStyle="PivotStyleLight16"/>
  <colors>
    <mruColors>
      <color rgb="FFF3B647"/>
      <color rgb="FFFFFF99"/>
      <color rgb="FF33CCCC"/>
      <color rgb="FFE2C5FF"/>
      <color rgb="FFF78888"/>
      <color rgb="FFCC99FF"/>
      <color rgb="FFFF6D6D"/>
      <color rgb="FF66FFCC"/>
      <color rgb="FFF1E3D7"/>
      <color rgb="FFFEF5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36286</xdr:colOff>
      <xdr:row>29</xdr:row>
      <xdr:rowOff>63501</xdr:rowOff>
    </xdr:from>
    <xdr:to>
      <xdr:col>1</xdr:col>
      <xdr:colOff>3447144</xdr:colOff>
      <xdr:row>32</xdr:row>
      <xdr:rowOff>139790</xdr:rowOff>
    </xdr:to>
    <xdr:pic>
      <xdr:nvPicPr>
        <xdr:cNvPr id="2" name="Image 1"/>
        <xdr:cNvPicPr>
          <a:picLocks noChangeAspect="1"/>
        </xdr:cNvPicPr>
      </xdr:nvPicPr>
      <xdr:blipFill>
        <a:blip xmlns:r="http://schemas.openxmlformats.org/officeDocument/2006/relationships" r:embed="rId1"/>
        <a:stretch>
          <a:fillRect/>
        </a:stretch>
      </xdr:blipFill>
      <xdr:spPr>
        <a:xfrm>
          <a:off x="493486" y="7562851"/>
          <a:ext cx="3410858" cy="571589"/>
        </a:xfrm>
        <a:prstGeom prst="rect">
          <a:avLst/>
        </a:prstGeom>
      </xdr:spPr>
    </xdr:pic>
    <xdr:clientData/>
  </xdr:twoCellAnchor>
  <xdr:twoCellAnchor editAs="oneCell">
    <xdr:from>
      <xdr:col>3</xdr:col>
      <xdr:colOff>21497</xdr:colOff>
      <xdr:row>3</xdr:row>
      <xdr:rowOff>417285</xdr:rowOff>
    </xdr:from>
    <xdr:to>
      <xdr:col>3</xdr:col>
      <xdr:colOff>3879550</xdr:colOff>
      <xdr:row>3</xdr:row>
      <xdr:rowOff>2154417</xdr:rowOff>
    </xdr:to>
    <xdr:pic>
      <xdr:nvPicPr>
        <xdr:cNvPr id="3" name="Image 2"/>
        <xdr:cNvPicPr>
          <a:picLocks noChangeAspect="1"/>
        </xdr:cNvPicPr>
      </xdr:nvPicPr>
      <xdr:blipFill>
        <a:blip xmlns:r="http://schemas.openxmlformats.org/officeDocument/2006/relationships" r:embed="rId2"/>
        <a:stretch>
          <a:fillRect/>
        </a:stretch>
      </xdr:blipFill>
      <xdr:spPr>
        <a:xfrm>
          <a:off x="8619397" y="1128485"/>
          <a:ext cx="3858053" cy="1737132"/>
        </a:xfrm>
        <a:prstGeom prst="rect">
          <a:avLst/>
        </a:prstGeom>
      </xdr:spPr>
    </xdr:pic>
    <xdr:clientData/>
  </xdr:twoCellAnchor>
  <xdr:twoCellAnchor editAs="oneCell">
    <xdr:from>
      <xdr:col>1</xdr:col>
      <xdr:colOff>9071</xdr:colOff>
      <xdr:row>36</xdr:row>
      <xdr:rowOff>45357</xdr:rowOff>
    </xdr:from>
    <xdr:to>
      <xdr:col>1</xdr:col>
      <xdr:colOff>2086429</xdr:colOff>
      <xdr:row>43</xdr:row>
      <xdr:rowOff>28076</xdr:rowOff>
    </xdr:to>
    <xdr:pic>
      <xdr:nvPicPr>
        <xdr:cNvPr id="4" name="Image 3"/>
        <xdr:cNvPicPr>
          <a:picLocks noChangeAspect="1"/>
        </xdr:cNvPicPr>
      </xdr:nvPicPr>
      <xdr:blipFill>
        <a:blip xmlns:r="http://schemas.openxmlformats.org/officeDocument/2006/relationships" r:embed="rId3"/>
        <a:stretch>
          <a:fillRect/>
        </a:stretch>
      </xdr:blipFill>
      <xdr:spPr>
        <a:xfrm>
          <a:off x="466271" y="8700407"/>
          <a:ext cx="2077358" cy="1138419"/>
        </a:xfrm>
        <a:prstGeom prst="rect">
          <a:avLst/>
        </a:prstGeom>
      </xdr:spPr>
    </xdr:pic>
    <xdr:clientData/>
  </xdr:twoCellAnchor>
  <xdr:twoCellAnchor editAs="oneCell">
    <xdr:from>
      <xdr:col>1</xdr:col>
      <xdr:colOff>0</xdr:colOff>
      <xdr:row>48</xdr:row>
      <xdr:rowOff>90715</xdr:rowOff>
    </xdr:from>
    <xdr:to>
      <xdr:col>1</xdr:col>
      <xdr:colOff>2249715</xdr:colOff>
      <xdr:row>59</xdr:row>
      <xdr:rowOff>34042</xdr:rowOff>
    </xdr:to>
    <xdr:pic>
      <xdr:nvPicPr>
        <xdr:cNvPr id="5" name="Image 4"/>
        <xdr:cNvPicPr>
          <a:picLocks noChangeAspect="1"/>
        </xdr:cNvPicPr>
      </xdr:nvPicPr>
      <xdr:blipFill>
        <a:blip xmlns:r="http://schemas.openxmlformats.org/officeDocument/2006/relationships" r:embed="rId4"/>
        <a:stretch>
          <a:fillRect/>
        </a:stretch>
      </xdr:blipFill>
      <xdr:spPr>
        <a:xfrm>
          <a:off x="457200" y="11609615"/>
          <a:ext cx="2249715" cy="1759427"/>
        </a:xfrm>
        <a:prstGeom prst="rect">
          <a:avLst/>
        </a:prstGeom>
      </xdr:spPr>
    </xdr:pic>
    <xdr:clientData/>
  </xdr:twoCellAnchor>
  <xdr:twoCellAnchor editAs="oneCell">
    <xdr:from>
      <xdr:col>0</xdr:col>
      <xdr:colOff>435429</xdr:colOff>
      <xdr:row>46</xdr:row>
      <xdr:rowOff>63500</xdr:rowOff>
    </xdr:from>
    <xdr:to>
      <xdr:col>1</xdr:col>
      <xdr:colOff>2585358</xdr:colOff>
      <xdr:row>46</xdr:row>
      <xdr:rowOff>953690</xdr:rowOff>
    </xdr:to>
    <xdr:pic>
      <xdr:nvPicPr>
        <xdr:cNvPr id="6" name="Image 5"/>
        <xdr:cNvPicPr>
          <a:picLocks noChangeAspect="1"/>
        </xdr:cNvPicPr>
      </xdr:nvPicPr>
      <xdr:blipFill>
        <a:blip xmlns:r="http://schemas.openxmlformats.org/officeDocument/2006/relationships" r:embed="rId5"/>
        <a:stretch>
          <a:fillRect/>
        </a:stretch>
      </xdr:blipFill>
      <xdr:spPr>
        <a:xfrm>
          <a:off x="435429" y="10369550"/>
          <a:ext cx="2607129" cy="89019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lanification-territoires.ecologie.gouv.f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
  <sheetViews>
    <sheetView showGridLines="0" tabSelected="1" zoomScale="70" zoomScaleNormal="70" workbookViewId="0">
      <selection activeCell="D5" sqref="D5"/>
    </sheetView>
  </sheetViews>
  <sheetFormatPr baseColWidth="10" defaultColWidth="10.85546875" defaultRowHeight="15" x14ac:dyDescent="0.25"/>
  <cols>
    <col min="1" max="1" width="6.5703125" style="66" customWidth="1"/>
    <col min="2" max="2" width="110.140625" style="66" customWidth="1"/>
    <col min="3" max="3" width="2.85546875" style="66" customWidth="1"/>
    <col min="4" max="4" width="62" style="66" customWidth="1"/>
    <col min="5" max="16384" width="10.85546875" style="66"/>
  </cols>
  <sheetData>
    <row r="1" spans="1:7" ht="28.5" x14ac:dyDescent="0.25">
      <c r="A1" s="4" t="s">
        <v>0</v>
      </c>
    </row>
    <row r="3" spans="1:7" s="5" customFormat="1" ht="12.75" x14ac:dyDescent="0.2">
      <c r="A3" s="46" t="s">
        <v>1</v>
      </c>
    </row>
    <row r="4" spans="1:7" s="5" customFormat="1" ht="180.6" customHeight="1" x14ac:dyDescent="0.2">
      <c r="B4" s="67" t="s">
        <v>353</v>
      </c>
      <c r="C4" s="8"/>
      <c r="D4" s="68" t="s">
        <v>327</v>
      </c>
      <c r="E4" s="8"/>
      <c r="F4" s="8"/>
      <c r="G4" s="8"/>
    </row>
    <row r="5" spans="1:7" s="5" customFormat="1" x14ac:dyDescent="0.25">
      <c r="D5" s="173" t="s">
        <v>328</v>
      </c>
    </row>
    <row r="6" spans="1:7" s="5" customFormat="1" ht="12.75" x14ac:dyDescent="0.2">
      <c r="A6" s="46" t="s">
        <v>2</v>
      </c>
    </row>
    <row r="7" spans="1:7" s="5" customFormat="1" ht="12.75" x14ac:dyDescent="0.2">
      <c r="B7" s="13" t="s">
        <v>3</v>
      </c>
    </row>
    <row r="8" spans="1:7" s="5" customFormat="1" ht="12.75" x14ac:dyDescent="0.2">
      <c r="B8" s="14" t="s">
        <v>4</v>
      </c>
    </row>
    <row r="9" spans="1:7" s="5" customFormat="1" ht="38.25" x14ac:dyDescent="0.2">
      <c r="B9" s="69" t="s">
        <v>329</v>
      </c>
    </row>
    <row r="10" spans="1:7" s="5" customFormat="1" ht="12.75" x14ac:dyDescent="0.2"/>
    <row r="11" spans="1:7" s="5" customFormat="1" ht="12.75" x14ac:dyDescent="0.2">
      <c r="B11" s="52" t="s">
        <v>5</v>
      </c>
    </row>
    <row r="12" spans="1:7" s="5" customFormat="1" ht="12.75" x14ac:dyDescent="0.2">
      <c r="B12" s="52"/>
    </row>
    <row r="13" spans="1:7" s="5" customFormat="1" ht="12.75" x14ac:dyDescent="0.2">
      <c r="B13" s="45" t="s">
        <v>6</v>
      </c>
    </row>
    <row r="14" spans="1:7" s="5" customFormat="1" ht="12.75" x14ac:dyDescent="0.2">
      <c r="B14" s="53" t="s">
        <v>7</v>
      </c>
    </row>
    <row r="15" spans="1:7" s="5" customFormat="1" ht="12.75" x14ac:dyDescent="0.2">
      <c r="B15" s="43" t="s">
        <v>8</v>
      </c>
    </row>
    <row r="16" spans="1:7" s="5" customFormat="1" ht="12.75" x14ac:dyDescent="0.2">
      <c r="B16" s="54" t="s">
        <v>9</v>
      </c>
    </row>
    <row r="17" spans="1:2" s="5" customFormat="1" ht="12.75" x14ac:dyDescent="0.2">
      <c r="B17" s="55" t="s">
        <v>10</v>
      </c>
    </row>
    <row r="18" spans="1:2" s="5" customFormat="1" ht="12.75" x14ac:dyDescent="0.2">
      <c r="B18" s="56" t="s">
        <v>11</v>
      </c>
    </row>
    <row r="19" spans="1:2" s="5" customFormat="1" ht="12.75" x14ac:dyDescent="0.2">
      <c r="B19" s="57" t="s">
        <v>12</v>
      </c>
    </row>
    <row r="20" spans="1:2" s="5" customFormat="1" ht="12.75" x14ac:dyDescent="0.2">
      <c r="B20" s="58" t="s">
        <v>13</v>
      </c>
    </row>
    <row r="21" spans="1:2" s="5" customFormat="1" ht="12.75" x14ac:dyDescent="0.2"/>
    <row r="23" spans="1:2" s="5" customFormat="1" ht="12.75" x14ac:dyDescent="0.2">
      <c r="A23" s="46" t="s">
        <v>330</v>
      </c>
    </row>
    <row r="24" spans="1:2" s="5" customFormat="1" ht="12.75" x14ac:dyDescent="0.2">
      <c r="B24" s="70" t="s">
        <v>331</v>
      </c>
    </row>
    <row r="25" spans="1:2" s="5" customFormat="1" ht="12.75" x14ac:dyDescent="0.2">
      <c r="B25" s="71" t="s">
        <v>341</v>
      </c>
    </row>
    <row r="26" spans="1:2" s="5" customFormat="1" ht="12.75" x14ac:dyDescent="0.2">
      <c r="B26" s="72"/>
    </row>
    <row r="27" spans="1:2" s="5" customFormat="1" ht="12.75" x14ac:dyDescent="0.2">
      <c r="B27" s="72"/>
    </row>
    <row r="28" spans="1:2" s="5" customFormat="1" ht="12.75" x14ac:dyDescent="0.2">
      <c r="A28" s="46" t="s">
        <v>332</v>
      </c>
      <c r="B28" s="73"/>
    </row>
    <row r="29" spans="1:2" s="5" customFormat="1" ht="12.75" x14ac:dyDescent="0.2">
      <c r="B29" s="73" t="s">
        <v>356</v>
      </c>
    </row>
    <row r="30" spans="1:2" s="5" customFormat="1" ht="12.75" x14ac:dyDescent="0.2">
      <c r="B30" s="74"/>
    </row>
    <row r="31" spans="1:2" s="5" customFormat="1" ht="12.75" x14ac:dyDescent="0.2"/>
    <row r="32" spans="1:2" s="5" customFormat="1" ht="12.75" x14ac:dyDescent="0.2"/>
    <row r="33" spans="2:2" s="5" customFormat="1" ht="12.75" x14ac:dyDescent="0.2"/>
    <row r="34" spans="2:2" s="5" customFormat="1" ht="12.75" x14ac:dyDescent="0.2">
      <c r="B34" s="5" t="s">
        <v>333</v>
      </c>
    </row>
    <row r="35" spans="2:2" s="5" customFormat="1" ht="12.75" x14ac:dyDescent="0.2">
      <c r="B35" s="5" t="s">
        <v>334</v>
      </c>
    </row>
    <row r="36" spans="2:2" s="5" customFormat="1" ht="12.75" x14ac:dyDescent="0.2">
      <c r="B36" s="75" t="s">
        <v>335</v>
      </c>
    </row>
    <row r="37" spans="2:2" s="5" customFormat="1" ht="12.75" x14ac:dyDescent="0.2"/>
    <row r="38" spans="2:2" s="5" customFormat="1" ht="12.75" x14ac:dyDescent="0.2"/>
    <row r="39" spans="2:2" s="5" customFormat="1" ht="12.75" x14ac:dyDescent="0.2"/>
    <row r="40" spans="2:2" s="5" customFormat="1" ht="12.75" x14ac:dyDescent="0.2"/>
    <row r="41" spans="2:2" s="5" customFormat="1" ht="12.75" x14ac:dyDescent="0.2"/>
    <row r="42" spans="2:2" s="5" customFormat="1" ht="12.75" x14ac:dyDescent="0.2"/>
    <row r="43" spans="2:2" s="5" customFormat="1" ht="12.75" x14ac:dyDescent="0.2"/>
    <row r="44" spans="2:2" s="5" customFormat="1" ht="12.75" x14ac:dyDescent="0.2"/>
    <row r="45" spans="2:2" s="5" customFormat="1" ht="12.75" x14ac:dyDescent="0.2">
      <c r="B45" s="75" t="s">
        <v>336</v>
      </c>
    </row>
    <row r="46" spans="2:2" s="5" customFormat="1" ht="12.75" x14ac:dyDescent="0.2">
      <c r="B46" s="75" t="s">
        <v>337</v>
      </c>
    </row>
    <row r="47" spans="2:2" s="5" customFormat="1" ht="82.5" customHeight="1" x14ac:dyDescent="0.2"/>
    <row r="48" spans="2:2" s="5" customFormat="1" ht="12.75" x14ac:dyDescent="0.2">
      <c r="B48" s="5" t="s">
        <v>338</v>
      </c>
    </row>
    <row r="49" spans="1:2" s="5" customFormat="1" ht="12.75" x14ac:dyDescent="0.2"/>
    <row r="50" spans="1:2" s="5" customFormat="1" ht="12.75" x14ac:dyDescent="0.2"/>
    <row r="51" spans="1:2" s="5" customFormat="1" ht="12.75" x14ac:dyDescent="0.2"/>
    <row r="52" spans="1:2" s="5" customFormat="1" ht="12.75" x14ac:dyDescent="0.2"/>
    <row r="53" spans="1:2" s="5" customFormat="1" ht="12.75" x14ac:dyDescent="0.2"/>
    <row r="54" spans="1:2" s="5" customFormat="1" ht="12.75" x14ac:dyDescent="0.2"/>
    <row r="55" spans="1:2" s="5" customFormat="1" ht="12.75" x14ac:dyDescent="0.2"/>
    <row r="56" spans="1:2" s="5" customFormat="1" ht="12.75" x14ac:dyDescent="0.2"/>
    <row r="57" spans="1:2" s="5" customFormat="1" ht="12.75" x14ac:dyDescent="0.2"/>
    <row r="58" spans="1:2" s="5" customFormat="1" ht="12.75" x14ac:dyDescent="0.2"/>
    <row r="59" spans="1:2" s="5" customFormat="1" ht="12.75" x14ac:dyDescent="0.2"/>
    <row r="60" spans="1:2" s="5" customFormat="1" ht="12.75" x14ac:dyDescent="0.2"/>
    <row r="61" spans="1:2" s="5" customFormat="1" ht="12.75" x14ac:dyDescent="0.2">
      <c r="B61" s="5" t="s">
        <v>358</v>
      </c>
    </row>
    <row r="62" spans="1:2" s="5" customFormat="1" ht="12.75" x14ac:dyDescent="0.2"/>
    <row r="63" spans="1:2" s="5" customFormat="1" ht="12.75" x14ac:dyDescent="0.2"/>
    <row r="64" spans="1:2" s="5" customFormat="1" ht="12.75" x14ac:dyDescent="0.2">
      <c r="A64" s="46" t="s">
        <v>339</v>
      </c>
      <c r="B64" s="73"/>
    </row>
    <row r="65" spans="2:2" s="5" customFormat="1" ht="25.5" x14ac:dyDescent="0.2">
      <c r="B65" s="8" t="s">
        <v>340</v>
      </c>
    </row>
    <row r="66" spans="2:2" s="5" customFormat="1" ht="12.75" x14ac:dyDescent="0.2"/>
    <row r="67" spans="2:2" s="5" customFormat="1" ht="12.75" x14ac:dyDescent="0.2"/>
    <row r="68" spans="2:2" s="5" customFormat="1" ht="12.75" x14ac:dyDescent="0.2"/>
    <row r="69" spans="2:2" s="5" customFormat="1" ht="12.75" x14ac:dyDescent="0.2"/>
    <row r="70" spans="2:2" s="5" customFormat="1" ht="12.75" x14ac:dyDescent="0.2"/>
    <row r="71" spans="2:2" s="5" customFormat="1" ht="12.75" x14ac:dyDescent="0.2"/>
    <row r="72" spans="2:2" s="5" customFormat="1" ht="12.75" x14ac:dyDescent="0.2"/>
    <row r="73" spans="2:2" s="5" customFormat="1" ht="12.75" x14ac:dyDescent="0.2"/>
    <row r="74" spans="2:2" s="5" customFormat="1" ht="12.75" x14ac:dyDescent="0.2"/>
    <row r="75" spans="2:2" s="5" customFormat="1" ht="12.75" x14ac:dyDescent="0.2"/>
    <row r="76" spans="2:2" s="5" customFormat="1" ht="12.75" x14ac:dyDescent="0.2"/>
    <row r="77" spans="2:2" s="5" customFormat="1" ht="12.75" x14ac:dyDescent="0.2"/>
    <row r="78" spans="2:2" s="5" customFormat="1" ht="12.75" x14ac:dyDescent="0.2"/>
  </sheetData>
  <sheetProtection algorithmName="SHA-512" hashValue="ww9D8Gn0TArm8QfnWBnPLeRaMxm9esaqj6s8l/fkYYN+x2Ht37FODOS+6JUNw/0S02HlLcsduBUwf/oUROs65A==" saltValue="1ZvPgaWwrjrcrKx+XfXixQ==" spinCount="100000" sheet="1" objects="1" insertHyperlinks="0" selectLockedCells="1"/>
  <hyperlinks>
    <hyperlink ref="D5" r:id="rId1" location="territoires"/>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5"/>
  <sheetViews>
    <sheetView showGridLines="0" zoomScale="70" zoomScaleNormal="70" workbookViewId="0">
      <selection activeCell="C5" sqref="C5"/>
    </sheetView>
  </sheetViews>
  <sheetFormatPr baseColWidth="10" defaultColWidth="10.85546875" defaultRowHeight="15" x14ac:dyDescent="0.25"/>
  <cols>
    <col min="2" max="2" width="23.85546875" bestFit="1" customWidth="1"/>
    <col min="3" max="3" width="40.5703125" customWidth="1"/>
  </cols>
  <sheetData>
    <row r="1" spans="1:16" s="1" customFormat="1" ht="28.5" x14ac:dyDescent="0.25">
      <c r="A1" s="263" t="s">
        <v>14</v>
      </c>
      <c r="B1" s="264"/>
      <c r="C1" s="17" t="s">
        <v>343</v>
      </c>
      <c r="E1" s="18"/>
      <c r="G1" s="19"/>
      <c r="K1" s="20"/>
      <c r="L1" s="20"/>
      <c r="M1" s="21"/>
      <c r="N1" s="21"/>
      <c r="O1" s="21"/>
      <c r="P1" s="21"/>
    </row>
    <row r="2" spans="1:16" s="1" customFormat="1" ht="20.25" customHeight="1" x14ac:dyDescent="0.25">
      <c r="A2" s="15"/>
      <c r="B2" s="16"/>
      <c r="C2" s="17"/>
      <c r="E2" s="18"/>
      <c r="G2" s="19"/>
      <c r="K2" s="20"/>
      <c r="L2" s="20"/>
      <c r="M2" s="21"/>
      <c r="N2" s="21"/>
      <c r="O2" s="21"/>
      <c r="P2" s="21"/>
    </row>
    <row r="3" spans="1:16" x14ac:dyDescent="0.25">
      <c r="B3" s="41" t="s">
        <v>15</v>
      </c>
      <c r="C3" s="42" t="s">
        <v>16</v>
      </c>
    </row>
    <row r="5" spans="1:16" x14ac:dyDescent="0.25">
      <c r="B5" s="22" t="s">
        <v>17</v>
      </c>
      <c r="C5" s="2" t="s">
        <v>40</v>
      </c>
    </row>
    <row r="6" spans="1:16" x14ac:dyDescent="0.25">
      <c r="B6" s="22" t="s">
        <v>16</v>
      </c>
      <c r="C6" s="2"/>
    </row>
    <row r="9" spans="1:16" ht="30" x14ac:dyDescent="0.25">
      <c r="B9" s="76" t="s">
        <v>342</v>
      </c>
      <c r="C9" s="2"/>
    </row>
    <row r="33" spans="1:3" x14ac:dyDescent="0.25">
      <c r="A33" s="38" t="s">
        <v>17</v>
      </c>
      <c r="B33" s="38" t="s">
        <v>18</v>
      </c>
      <c r="C33" s="38" t="s">
        <v>19</v>
      </c>
    </row>
    <row r="34" spans="1:3" x14ac:dyDescent="0.25">
      <c r="A34" s="38" t="s">
        <v>16</v>
      </c>
      <c r="B34" s="38" t="s">
        <v>20</v>
      </c>
      <c r="C34" s="38" t="s">
        <v>21</v>
      </c>
    </row>
    <row r="35" spans="1:3" x14ac:dyDescent="0.25">
      <c r="A35" s="38" t="s">
        <v>22</v>
      </c>
      <c r="B35" s="38" t="s">
        <v>23</v>
      </c>
      <c r="C35" s="38" t="s">
        <v>24</v>
      </c>
    </row>
    <row r="36" spans="1:3" x14ac:dyDescent="0.25">
      <c r="A36" s="38" t="s">
        <v>25</v>
      </c>
      <c r="B36" s="38" t="s">
        <v>26</v>
      </c>
      <c r="C36" s="38" t="s">
        <v>27</v>
      </c>
    </row>
    <row r="37" spans="1:3" x14ac:dyDescent="0.25">
      <c r="A37" s="38"/>
      <c r="B37" s="38" t="s">
        <v>28</v>
      </c>
      <c r="C37" s="38" t="s">
        <v>29</v>
      </c>
    </row>
    <row r="38" spans="1:3" x14ac:dyDescent="0.25">
      <c r="A38" s="38"/>
      <c r="B38" s="38" t="s">
        <v>30</v>
      </c>
      <c r="C38" s="38" t="s">
        <v>31</v>
      </c>
    </row>
    <row r="39" spans="1:3" x14ac:dyDescent="0.25">
      <c r="A39" s="38"/>
      <c r="B39" s="38" t="s">
        <v>32</v>
      </c>
      <c r="C39" s="38" t="s">
        <v>33</v>
      </c>
    </row>
    <row r="40" spans="1:3" x14ac:dyDescent="0.25">
      <c r="A40" s="38"/>
      <c r="B40" s="38" t="s">
        <v>34</v>
      </c>
      <c r="C40" s="38" t="s">
        <v>35</v>
      </c>
    </row>
    <row r="41" spans="1:3" x14ac:dyDescent="0.25">
      <c r="A41" s="38"/>
      <c r="B41" s="38" t="s">
        <v>36</v>
      </c>
      <c r="C41" s="38" t="s">
        <v>37</v>
      </c>
    </row>
    <row r="42" spans="1:3" x14ac:dyDescent="0.25">
      <c r="A42" s="38"/>
      <c r="B42" s="38" t="s">
        <v>38</v>
      </c>
      <c r="C42" s="38" t="s">
        <v>39</v>
      </c>
    </row>
    <row r="43" spans="1:3" x14ac:dyDescent="0.25">
      <c r="A43" s="38"/>
      <c r="B43" s="38" t="s">
        <v>40</v>
      </c>
      <c r="C43" s="38" t="s">
        <v>41</v>
      </c>
    </row>
    <row r="44" spans="1:3" x14ac:dyDescent="0.25">
      <c r="A44" s="38"/>
      <c r="B44" s="38" t="s">
        <v>42</v>
      </c>
      <c r="C44" s="38" t="s">
        <v>43</v>
      </c>
    </row>
    <row r="45" spans="1:3" x14ac:dyDescent="0.25">
      <c r="A45" s="38"/>
      <c r="B45" s="38" t="s">
        <v>44</v>
      </c>
      <c r="C45" s="38" t="s">
        <v>45</v>
      </c>
    </row>
    <row r="46" spans="1:3" x14ac:dyDescent="0.25">
      <c r="A46" s="38"/>
      <c r="B46" s="38"/>
      <c r="C46" s="38" t="s">
        <v>46</v>
      </c>
    </row>
    <row r="47" spans="1:3" x14ac:dyDescent="0.25">
      <c r="A47" s="38"/>
      <c r="B47" s="38"/>
      <c r="C47" s="38" t="s">
        <v>47</v>
      </c>
    </row>
    <row r="48" spans="1:3" x14ac:dyDescent="0.25">
      <c r="A48" s="38"/>
      <c r="B48" s="38"/>
      <c r="C48" s="38" t="s">
        <v>48</v>
      </c>
    </row>
    <row r="49" spans="1:3" x14ac:dyDescent="0.25">
      <c r="A49" s="38"/>
      <c r="B49" s="38"/>
      <c r="C49" s="38" t="s">
        <v>49</v>
      </c>
    </row>
    <row r="50" spans="1:3" x14ac:dyDescent="0.25">
      <c r="A50" s="38"/>
      <c r="B50" s="38"/>
      <c r="C50" s="38" t="s">
        <v>50</v>
      </c>
    </row>
    <row r="51" spans="1:3" x14ac:dyDescent="0.25">
      <c r="A51" s="38"/>
      <c r="B51" s="38"/>
      <c r="C51" s="38" t="s">
        <v>51</v>
      </c>
    </row>
    <row r="52" spans="1:3" x14ac:dyDescent="0.25">
      <c r="A52" s="38"/>
      <c r="B52" s="38"/>
      <c r="C52" s="38" t="s">
        <v>52</v>
      </c>
    </row>
    <row r="53" spans="1:3" x14ac:dyDescent="0.25">
      <c r="A53" s="38"/>
      <c r="B53" s="38"/>
      <c r="C53" s="38" t="s">
        <v>53</v>
      </c>
    </row>
    <row r="54" spans="1:3" x14ac:dyDescent="0.25">
      <c r="A54" s="38"/>
      <c r="B54" s="38"/>
      <c r="C54" s="38" t="s">
        <v>54</v>
      </c>
    </row>
    <row r="55" spans="1:3" x14ac:dyDescent="0.25">
      <c r="A55" s="38"/>
      <c r="B55" s="38"/>
      <c r="C55" s="38" t="s">
        <v>55</v>
      </c>
    </row>
    <row r="56" spans="1:3" x14ac:dyDescent="0.25">
      <c r="A56" s="38"/>
      <c r="B56" s="38"/>
      <c r="C56" s="38" t="s">
        <v>56</v>
      </c>
    </row>
    <row r="57" spans="1:3" x14ac:dyDescent="0.25">
      <c r="A57" s="38"/>
      <c r="B57" s="38"/>
      <c r="C57" s="38" t="s">
        <v>57</v>
      </c>
    </row>
    <row r="58" spans="1:3" x14ac:dyDescent="0.25">
      <c r="A58" s="38"/>
      <c r="B58" s="38"/>
      <c r="C58" s="38" t="s">
        <v>58</v>
      </c>
    </row>
    <row r="59" spans="1:3" x14ac:dyDescent="0.25">
      <c r="A59" s="38"/>
      <c r="B59" s="38"/>
      <c r="C59" s="38" t="s">
        <v>59</v>
      </c>
    </row>
    <row r="60" spans="1:3" x14ac:dyDescent="0.25">
      <c r="A60" s="38"/>
      <c r="B60" s="38"/>
      <c r="C60" s="38" t="s">
        <v>60</v>
      </c>
    </row>
    <row r="61" spans="1:3" x14ac:dyDescent="0.25">
      <c r="A61" s="38"/>
      <c r="B61" s="38"/>
      <c r="C61" s="38" t="s">
        <v>61</v>
      </c>
    </row>
    <row r="62" spans="1:3" x14ac:dyDescent="0.25">
      <c r="A62" s="38"/>
      <c r="B62" s="38"/>
      <c r="C62" s="38" t="s">
        <v>62</v>
      </c>
    </row>
    <row r="63" spans="1:3" x14ac:dyDescent="0.25">
      <c r="A63" s="38"/>
      <c r="B63" s="38"/>
      <c r="C63" s="38" t="s">
        <v>63</v>
      </c>
    </row>
    <row r="64" spans="1:3" x14ac:dyDescent="0.25">
      <c r="A64" s="38"/>
      <c r="B64" s="38"/>
      <c r="C64" s="38" t="s">
        <v>64</v>
      </c>
    </row>
    <row r="65" spans="1:3" x14ac:dyDescent="0.25">
      <c r="A65" s="38"/>
      <c r="B65" s="38"/>
      <c r="C65" s="38" t="s">
        <v>65</v>
      </c>
    </row>
    <row r="66" spans="1:3" x14ac:dyDescent="0.25">
      <c r="A66" s="38"/>
      <c r="B66" s="38"/>
      <c r="C66" s="38" t="s">
        <v>66</v>
      </c>
    </row>
    <row r="67" spans="1:3" x14ac:dyDescent="0.25">
      <c r="A67" s="38"/>
      <c r="B67" s="38"/>
      <c r="C67" s="38" t="s">
        <v>67</v>
      </c>
    </row>
    <row r="68" spans="1:3" x14ac:dyDescent="0.25">
      <c r="A68" s="38"/>
      <c r="B68" s="38"/>
      <c r="C68" s="38" t="s">
        <v>68</v>
      </c>
    </row>
    <row r="69" spans="1:3" x14ac:dyDescent="0.25">
      <c r="A69" s="38"/>
      <c r="B69" s="38"/>
      <c r="C69" s="38" t="s">
        <v>69</v>
      </c>
    </row>
    <row r="70" spans="1:3" x14ac:dyDescent="0.25">
      <c r="A70" s="38"/>
      <c r="B70" s="38"/>
      <c r="C70" s="38" t="s">
        <v>70</v>
      </c>
    </row>
    <row r="71" spans="1:3" x14ac:dyDescent="0.25">
      <c r="A71" s="38"/>
      <c r="B71" s="38"/>
      <c r="C71" s="38" t="s">
        <v>71</v>
      </c>
    </row>
    <row r="72" spans="1:3" x14ac:dyDescent="0.25">
      <c r="A72" s="38"/>
      <c r="B72" s="38"/>
      <c r="C72" s="38" t="s">
        <v>72</v>
      </c>
    </row>
    <row r="73" spans="1:3" x14ac:dyDescent="0.25">
      <c r="A73" s="38"/>
      <c r="B73" s="38"/>
      <c r="C73" s="38" t="s">
        <v>73</v>
      </c>
    </row>
    <row r="74" spans="1:3" x14ac:dyDescent="0.25">
      <c r="A74" s="38"/>
      <c r="B74" s="38"/>
      <c r="C74" s="38" t="s">
        <v>74</v>
      </c>
    </row>
    <row r="75" spans="1:3" x14ac:dyDescent="0.25">
      <c r="A75" s="38"/>
      <c r="B75" s="38"/>
      <c r="C75" s="38" t="s">
        <v>75</v>
      </c>
    </row>
    <row r="76" spans="1:3" x14ac:dyDescent="0.25">
      <c r="A76" s="38"/>
      <c r="B76" s="38"/>
      <c r="C76" s="38" t="s">
        <v>76</v>
      </c>
    </row>
    <row r="77" spans="1:3" x14ac:dyDescent="0.25">
      <c r="A77" s="38"/>
      <c r="B77" s="38"/>
      <c r="C77" s="38" t="s">
        <v>77</v>
      </c>
    </row>
    <row r="78" spans="1:3" x14ac:dyDescent="0.25">
      <c r="A78" s="38"/>
      <c r="B78" s="38"/>
      <c r="C78" s="38" t="s">
        <v>78</v>
      </c>
    </row>
    <row r="79" spans="1:3" x14ac:dyDescent="0.25">
      <c r="A79" s="38"/>
      <c r="B79" s="38"/>
      <c r="C79" s="38" t="s">
        <v>79</v>
      </c>
    </row>
    <row r="80" spans="1:3" x14ac:dyDescent="0.25">
      <c r="A80" s="38"/>
      <c r="B80" s="38"/>
      <c r="C80" s="38" t="s">
        <v>80</v>
      </c>
    </row>
    <row r="81" spans="1:3" x14ac:dyDescent="0.25">
      <c r="A81" s="38"/>
      <c r="B81" s="38"/>
      <c r="C81" s="38" t="s">
        <v>81</v>
      </c>
    </row>
    <row r="82" spans="1:3" x14ac:dyDescent="0.25">
      <c r="A82" s="38"/>
      <c r="B82" s="38"/>
      <c r="C82" s="38" t="s">
        <v>82</v>
      </c>
    </row>
    <row r="83" spans="1:3" x14ac:dyDescent="0.25">
      <c r="A83" s="38"/>
      <c r="B83" s="38"/>
      <c r="C83" s="38" t="s">
        <v>83</v>
      </c>
    </row>
    <row r="84" spans="1:3" x14ac:dyDescent="0.25">
      <c r="A84" s="38"/>
      <c r="B84" s="38"/>
      <c r="C84" s="38" t="s">
        <v>84</v>
      </c>
    </row>
    <row r="85" spans="1:3" x14ac:dyDescent="0.25">
      <c r="A85" s="38"/>
      <c r="B85" s="38"/>
      <c r="C85" s="38" t="s">
        <v>85</v>
      </c>
    </row>
    <row r="86" spans="1:3" x14ac:dyDescent="0.25">
      <c r="A86" s="38"/>
      <c r="B86" s="38"/>
      <c r="C86" s="38" t="s">
        <v>86</v>
      </c>
    </row>
    <row r="87" spans="1:3" x14ac:dyDescent="0.25">
      <c r="A87" s="38"/>
      <c r="B87" s="38"/>
      <c r="C87" s="38" t="s">
        <v>87</v>
      </c>
    </row>
    <row r="88" spans="1:3" x14ac:dyDescent="0.25">
      <c r="A88" s="38"/>
      <c r="B88" s="38"/>
      <c r="C88" s="38" t="s">
        <v>88</v>
      </c>
    </row>
    <row r="89" spans="1:3" x14ac:dyDescent="0.25">
      <c r="A89" s="38"/>
      <c r="B89" s="38"/>
      <c r="C89" s="38" t="s">
        <v>89</v>
      </c>
    </row>
    <row r="90" spans="1:3" x14ac:dyDescent="0.25">
      <c r="A90" s="38"/>
      <c r="B90" s="38"/>
      <c r="C90" s="38" t="s">
        <v>90</v>
      </c>
    </row>
    <row r="91" spans="1:3" x14ac:dyDescent="0.25">
      <c r="A91" s="38"/>
      <c r="B91" s="38"/>
      <c r="C91" s="38" t="s">
        <v>91</v>
      </c>
    </row>
    <row r="92" spans="1:3" x14ac:dyDescent="0.25">
      <c r="A92" s="38"/>
      <c r="B92" s="38"/>
      <c r="C92" s="38" t="s">
        <v>92</v>
      </c>
    </row>
    <row r="93" spans="1:3" x14ac:dyDescent="0.25">
      <c r="A93" s="38"/>
      <c r="B93" s="38"/>
      <c r="C93" s="38" t="s">
        <v>93</v>
      </c>
    </row>
    <row r="94" spans="1:3" x14ac:dyDescent="0.25">
      <c r="A94" s="38"/>
      <c r="B94" s="38"/>
      <c r="C94" s="38" t="s">
        <v>94</v>
      </c>
    </row>
    <row r="95" spans="1:3" x14ac:dyDescent="0.25">
      <c r="A95" s="38"/>
      <c r="B95" s="38"/>
      <c r="C95" s="38" t="s">
        <v>95</v>
      </c>
    </row>
    <row r="96" spans="1:3" x14ac:dyDescent="0.25">
      <c r="A96" s="38"/>
      <c r="B96" s="38"/>
      <c r="C96" s="38" t="s">
        <v>96</v>
      </c>
    </row>
    <row r="97" spans="1:3" x14ac:dyDescent="0.25">
      <c r="A97" s="38"/>
      <c r="B97" s="38"/>
      <c r="C97" s="38" t="s">
        <v>97</v>
      </c>
    </row>
    <row r="98" spans="1:3" x14ac:dyDescent="0.25">
      <c r="A98" s="38"/>
      <c r="B98" s="38"/>
      <c r="C98" s="38" t="s">
        <v>98</v>
      </c>
    </row>
    <row r="99" spans="1:3" x14ac:dyDescent="0.25">
      <c r="A99" s="38"/>
      <c r="B99" s="38"/>
      <c r="C99" s="38" t="s">
        <v>99</v>
      </c>
    </row>
    <row r="100" spans="1:3" x14ac:dyDescent="0.25">
      <c r="A100" s="38"/>
      <c r="B100" s="38"/>
      <c r="C100" s="38" t="s">
        <v>100</v>
      </c>
    </row>
    <row r="101" spans="1:3" x14ac:dyDescent="0.25">
      <c r="A101" s="38"/>
      <c r="B101" s="38"/>
      <c r="C101" s="38" t="s">
        <v>101</v>
      </c>
    </row>
    <row r="102" spans="1:3" x14ac:dyDescent="0.25">
      <c r="A102" s="38"/>
      <c r="B102" s="38"/>
      <c r="C102" s="38" t="s">
        <v>102</v>
      </c>
    </row>
    <row r="103" spans="1:3" x14ac:dyDescent="0.25">
      <c r="A103" s="38"/>
      <c r="B103" s="38"/>
      <c r="C103" s="38" t="s">
        <v>103</v>
      </c>
    </row>
    <row r="104" spans="1:3" x14ac:dyDescent="0.25">
      <c r="A104" s="38"/>
      <c r="B104" s="38"/>
      <c r="C104" s="38" t="s">
        <v>104</v>
      </c>
    </row>
    <row r="105" spans="1:3" x14ac:dyDescent="0.25">
      <c r="A105" s="38"/>
      <c r="B105" s="38"/>
      <c r="C105" s="38" t="s">
        <v>105</v>
      </c>
    </row>
    <row r="106" spans="1:3" x14ac:dyDescent="0.25">
      <c r="A106" s="38"/>
      <c r="B106" s="38"/>
      <c r="C106" s="38" t="s">
        <v>106</v>
      </c>
    </row>
    <row r="107" spans="1:3" x14ac:dyDescent="0.25">
      <c r="A107" s="38"/>
      <c r="B107" s="38"/>
      <c r="C107" s="38" t="s">
        <v>107</v>
      </c>
    </row>
    <row r="108" spans="1:3" x14ac:dyDescent="0.25">
      <c r="A108" s="38"/>
      <c r="B108" s="38"/>
      <c r="C108" s="38" t="s">
        <v>108</v>
      </c>
    </row>
    <row r="109" spans="1:3" x14ac:dyDescent="0.25">
      <c r="A109" s="38"/>
      <c r="B109" s="38"/>
      <c r="C109" s="38" t="s">
        <v>109</v>
      </c>
    </row>
    <row r="110" spans="1:3" x14ac:dyDescent="0.25">
      <c r="A110" s="38"/>
      <c r="B110" s="38"/>
      <c r="C110" s="38" t="s">
        <v>110</v>
      </c>
    </row>
    <row r="111" spans="1:3" x14ac:dyDescent="0.25">
      <c r="A111" s="38"/>
      <c r="B111" s="38"/>
      <c r="C111" s="38" t="s">
        <v>111</v>
      </c>
    </row>
    <row r="112" spans="1:3" x14ac:dyDescent="0.25">
      <c r="A112" s="38"/>
      <c r="B112" s="38"/>
      <c r="C112" s="38" t="s">
        <v>112</v>
      </c>
    </row>
    <row r="113" spans="1:3" x14ac:dyDescent="0.25">
      <c r="A113" s="38"/>
      <c r="B113" s="38"/>
      <c r="C113" s="38" t="s">
        <v>113</v>
      </c>
    </row>
    <row r="114" spans="1:3" x14ac:dyDescent="0.25">
      <c r="A114" s="38"/>
      <c r="B114" s="38"/>
      <c r="C114" s="38" t="s">
        <v>114</v>
      </c>
    </row>
    <row r="115" spans="1:3" x14ac:dyDescent="0.25">
      <c r="A115" s="38"/>
      <c r="B115" s="38"/>
      <c r="C115" s="38" t="s">
        <v>115</v>
      </c>
    </row>
    <row r="116" spans="1:3" x14ac:dyDescent="0.25">
      <c r="A116" s="38"/>
      <c r="B116" s="38"/>
      <c r="C116" s="38" t="s">
        <v>116</v>
      </c>
    </row>
    <row r="117" spans="1:3" x14ac:dyDescent="0.25">
      <c r="A117" s="38"/>
      <c r="B117" s="38"/>
      <c r="C117" s="38" t="s">
        <v>117</v>
      </c>
    </row>
    <row r="118" spans="1:3" x14ac:dyDescent="0.25">
      <c r="A118" s="38"/>
      <c r="B118" s="38"/>
      <c r="C118" s="38" t="s">
        <v>118</v>
      </c>
    </row>
    <row r="119" spans="1:3" x14ac:dyDescent="0.25">
      <c r="A119" s="38"/>
      <c r="B119" s="38"/>
      <c r="C119" s="38" t="s">
        <v>119</v>
      </c>
    </row>
    <row r="120" spans="1:3" x14ac:dyDescent="0.25">
      <c r="A120" s="38"/>
      <c r="B120" s="38"/>
      <c r="C120" s="38" t="s">
        <v>120</v>
      </c>
    </row>
    <row r="121" spans="1:3" x14ac:dyDescent="0.25">
      <c r="A121" s="38"/>
      <c r="B121" s="38"/>
      <c r="C121" s="38" t="s">
        <v>121</v>
      </c>
    </row>
    <row r="122" spans="1:3" x14ac:dyDescent="0.25">
      <c r="A122" s="38"/>
      <c r="B122" s="38"/>
      <c r="C122" s="38" t="s">
        <v>122</v>
      </c>
    </row>
    <row r="123" spans="1:3" x14ac:dyDescent="0.25">
      <c r="A123" s="38"/>
      <c r="B123" s="38"/>
      <c r="C123" s="38" t="s">
        <v>123</v>
      </c>
    </row>
    <row r="124" spans="1:3" x14ac:dyDescent="0.25">
      <c r="A124" s="38"/>
      <c r="B124" s="38"/>
      <c r="C124" s="38" t="s">
        <v>124</v>
      </c>
    </row>
    <row r="125" spans="1:3" x14ac:dyDescent="0.25">
      <c r="A125" s="38"/>
      <c r="B125" s="38"/>
      <c r="C125" s="38" t="s">
        <v>125</v>
      </c>
    </row>
    <row r="126" spans="1:3" x14ac:dyDescent="0.25">
      <c r="A126" s="38"/>
      <c r="B126" s="38"/>
      <c r="C126" s="38" t="s">
        <v>126</v>
      </c>
    </row>
    <row r="127" spans="1:3" x14ac:dyDescent="0.25">
      <c r="A127" s="38"/>
      <c r="B127" s="38"/>
      <c r="C127" s="38" t="s">
        <v>127</v>
      </c>
    </row>
    <row r="128" spans="1:3" x14ac:dyDescent="0.25">
      <c r="A128" s="38"/>
      <c r="B128" s="38"/>
      <c r="C128" s="38" t="s">
        <v>128</v>
      </c>
    </row>
    <row r="129" spans="1:3" x14ac:dyDescent="0.25">
      <c r="A129" s="38"/>
      <c r="B129" s="38"/>
      <c r="C129" s="38" t="s">
        <v>129</v>
      </c>
    </row>
    <row r="130" spans="1:3" x14ac:dyDescent="0.25">
      <c r="A130" s="38"/>
      <c r="B130" s="38"/>
      <c r="C130" s="38" t="s">
        <v>130</v>
      </c>
    </row>
    <row r="131" spans="1:3" x14ac:dyDescent="0.25">
      <c r="A131" s="38"/>
      <c r="B131" s="38"/>
      <c r="C131" s="38" t="s">
        <v>131</v>
      </c>
    </row>
    <row r="132" spans="1:3" x14ac:dyDescent="0.25">
      <c r="A132" s="38"/>
      <c r="B132" s="38"/>
      <c r="C132" s="38" t="s">
        <v>132</v>
      </c>
    </row>
    <row r="133" spans="1:3" x14ac:dyDescent="0.25">
      <c r="A133" s="38"/>
      <c r="B133" s="38"/>
      <c r="C133" s="38" t="s">
        <v>133</v>
      </c>
    </row>
    <row r="134" spans="1:3" x14ac:dyDescent="0.25">
      <c r="A134" s="38"/>
      <c r="B134" s="38"/>
      <c r="C134" s="38" t="s">
        <v>134</v>
      </c>
    </row>
    <row r="135" spans="1:3" x14ac:dyDescent="0.25">
      <c r="A135" s="38"/>
      <c r="B135" s="38"/>
      <c r="C135" s="38"/>
    </row>
  </sheetData>
  <sheetProtection algorithmName="SHA-512" hashValue="hOC8/jGdzw2+uXEwCAlFleZwhyicpKftHO9ceT3z0s+uw49lzA81RuNH680PpGWrR6R8GDAfywJuYq/7wAlTVg==" saltValue="WtphI88rRf6aB/02xS7bHg==" spinCount="100000" sheet="1" selectLockedCells="1"/>
  <mergeCells count="1">
    <mergeCell ref="A1:B1"/>
  </mergeCells>
  <dataValidations count="2">
    <dataValidation type="list" allowBlank="1" showInputMessage="1" showErrorMessage="1" sqref="C5">
      <formula1>$B$33:$B$45</formula1>
    </dataValidation>
    <dataValidation type="list" showInputMessage="1" showErrorMessage="1" sqref="C6">
      <formula1>$C$33:$C$134</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4"/>
  <sheetViews>
    <sheetView showGridLines="0" topLeftCell="B1" zoomScale="70" zoomScaleNormal="70" workbookViewId="0">
      <pane ySplit="3" topLeftCell="A4" activePane="bottomLeft" state="frozen"/>
      <selection pane="bottomLeft" activeCell="L7" sqref="L7"/>
    </sheetView>
  </sheetViews>
  <sheetFormatPr baseColWidth="10" defaultColWidth="10.85546875" defaultRowHeight="15" x14ac:dyDescent="0.25"/>
  <cols>
    <col min="1" max="1" width="2.85546875" style="1" hidden="1" customWidth="1"/>
    <col min="2" max="2" width="2.7109375" style="1" customWidth="1"/>
    <col min="3" max="3" width="13" style="1" customWidth="1"/>
    <col min="4" max="4" width="12.7109375" style="1" customWidth="1"/>
    <col min="5" max="5" width="24.140625" style="1" customWidth="1"/>
    <col min="6" max="6" width="20.42578125" style="1" customWidth="1"/>
    <col min="7" max="7" width="57.85546875" style="1" customWidth="1"/>
    <col min="8" max="8" width="6" style="18" customWidth="1"/>
    <col min="9" max="9" width="14.28515625" style="21" customWidth="1"/>
    <col min="10" max="10" width="10.140625" style="28" customWidth="1"/>
    <col min="11" max="11" width="8.5703125" style="21" customWidth="1"/>
    <col min="12" max="13" width="54.42578125" style="1" customWidth="1"/>
    <col min="14" max="15" width="10.85546875" style="20"/>
    <col min="16" max="16" width="10.85546875" style="21"/>
    <col min="17" max="17" width="10.85546875" style="21" customWidth="1"/>
    <col min="18" max="18" width="10.85546875" style="1" customWidth="1"/>
    <col min="19" max="16384" width="10.85546875" style="1"/>
  </cols>
  <sheetData>
    <row r="1" spans="1:17" ht="28.5" x14ac:dyDescent="0.25">
      <c r="C1" s="263" t="s">
        <v>135</v>
      </c>
      <c r="D1" s="269"/>
      <c r="E1" s="269"/>
      <c r="F1" s="267" t="s">
        <v>344</v>
      </c>
      <c r="G1" s="268"/>
      <c r="H1" s="268"/>
      <c r="I1" s="268"/>
      <c r="J1" s="268"/>
      <c r="K1" s="268"/>
      <c r="L1" s="268"/>
      <c r="M1" s="268"/>
    </row>
    <row r="2" spans="1:17" x14ac:dyDescent="0.25">
      <c r="I2" s="1"/>
      <c r="J2" s="19"/>
      <c r="K2" s="1"/>
    </row>
    <row r="3" spans="1:17" s="25" customFormat="1" ht="61.5" customHeight="1" thickBot="1" x14ac:dyDescent="0.3">
      <c r="C3" s="90" t="s">
        <v>136</v>
      </c>
      <c r="D3" s="90" t="s">
        <v>137</v>
      </c>
      <c r="E3" s="87" t="s">
        <v>138</v>
      </c>
      <c r="F3" s="87" t="s">
        <v>139</v>
      </c>
      <c r="G3" s="91" t="s">
        <v>140</v>
      </c>
      <c r="H3" s="265" t="s">
        <v>141</v>
      </c>
      <c r="I3" s="266"/>
      <c r="J3" s="266" t="s">
        <v>142</v>
      </c>
      <c r="K3" s="266"/>
      <c r="L3" s="87" t="s">
        <v>357</v>
      </c>
      <c r="M3" s="88" t="s">
        <v>143</v>
      </c>
      <c r="N3" s="23" t="s">
        <v>144</v>
      </c>
      <c r="O3" s="23" t="s">
        <v>145</v>
      </c>
      <c r="P3" s="24"/>
      <c r="Q3" s="24"/>
    </row>
    <row r="4" spans="1:17" ht="25.5" x14ac:dyDescent="0.25">
      <c r="A4" s="83" t="e" cm="1">
        <f t="array" aca="1" ref="A4" ca="1">_xlfn.IFS(C4="Mieux se déplacer",1,C4="Mieux se loger",2,C4="Mieux préserver",3,C4="Mieux produire",4,C4="Mieux se nourrir",5)</f>
        <v>#NAME?</v>
      </c>
      <c r="B4" s="93"/>
      <c r="C4" s="114" t="s">
        <v>146</v>
      </c>
      <c r="D4" s="94" t="s">
        <v>147</v>
      </c>
      <c r="E4" s="94" t="s">
        <v>148</v>
      </c>
      <c r="F4" s="94" t="s">
        <v>149</v>
      </c>
      <c r="G4" s="94" t="s">
        <v>150</v>
      </c>
      <c r="H4" s="95">
        <f t="shared" ref="H4:H35" si="0">IF(I4=E$190,3,IF(I4=E$191,2,IF(I4=E$192,1,0)))</f>
        <v>0</v>
      </c>
      <c r="I4" s="96"/>
      <c r="J4" s="97">
        <f t="shared" ref="J4:J35" si="1">IF(K4=F$190,5,IF(K4=F$191,4,IF(K4=F$192,3,IF(K4=F$193,2,1))))</f>
        <v>1</v>
      </c>
      <c r="K4" s="96"/>
      <c r="L4" s="98"/>
      <c r="M4" s="99"/>
      <c r="N4" s="20">
        <f>IF(OR('Recueil des actions'!I4='Recueil des actions'!$E$190,'Recueil des actions'!I4='Recueil des actions'!$E$191),1,0)</f>
        <v>0</v>
      </c>
      <c r="O4" s="20">
        <f>IF(OR('Recueil des actions'!I4='Recueil des actions'!$E$190,'Recueil des actions'!I4='Recueil des actions'!$E$191),IF('Recueil des actions'!K4='Recueil des actions'!$F$190,1,IF('Recueil des actions'!K4='Recueil des actions'!$F$191,0.5,0)),0)</f>
        <v>0</v>
      </c>
    </row>
    <row r="5" spans="1:17" ht="25.5" x14ac:dyDescent="0.25">
      <c r="A5" s="84" t="e" cm="1">
        <f t="array" aca="1" ref="A5" ca="1">_xlfn.IFS(C5="Mieux se déplacer",1,C5="Mieux se loger",2,C5="Mieux préserver",3,C5="Mieux produire",4,C5="Mieux se nourrir",5)</f>
        <v>#NAME?</v>
      </c>
      <c r="B5" s="100"/>
      <c r="C5" s="115" t="s">
        <v>146</v>
      </c>
      <c r="D5" s="51" t="s">
        <v>147</v>
      </c>
      <c r="E5" s="51" t="s">
        <v>148</v>
      </c>
      <c r="F5" s="51" t="s">
        <v>151</v>
      </c>
      <c r="G5" s="51" t="s">
        <v>152</v>
      </c>
      <c r="H5" s="26">
        <f t="shared" si="0"/>
        <v>0</v>
      </c>
      <c r="I5" s="3"/>
      <c r="J5" s="27">
        <f t="shared" si="1"/>
        <v>1</v>
      </c>
      <c r="K5" s="3"/>
      <c r="L5" s="89"/>
      <c r="M5" s="101"/>
      <c r="N5" s="20">
        <f>IF(OR('Recueil des actions'!I5='Recueil des actions'!$E$190,'Recueil des actions'!I5='Recueil des actions'!$E$191),1,0)</f>
        <v>0</v>
      </c>
      <c r="O5" s="20">
        <f>IF(OR('Recueil des actions'!I5='Recueil des actions'!$E$190,'Recueil des actions'!I5='Recueil des actions'!$E$191),IF('Recueil des actions'!K5='Recueil des actions'!$F$190,1,IF('Recueil des actions'!K5='Recueil des actions'!$F$191,0.5,0)),0)</f>
        <v>0</v>
      </c>
    </row>
    <row r="6" spans="1:17" ht="25.5" x14ac:dyDescent="0.25">
      <c r="A6" s="84" t="e" cm="1">
        <f t="array" aca="1" ref="A6" ca="1">_xlfn.IFS(C6="Mieux se déplacer",1,C6="Mieux se loger",2,C6="Mieux préserver",3,C6="Mieux produire",4,C6="Mieux se nourrir",5)</f>
        <v>#NAME?</v>
      </c>
      <c r="B6" s="100"/>
      <c r="C6" s="115" t="s">
        <v>146</v>
      </c>
      <c r="D6" s="51" t="s">
        <v>147</v>
      </c>
      <c r="E6" s="51" t="s">
        <v>148</v>
      </c>
      <c r="F6" s="51" t="s">
        <v>153</v>
      </c>
      <c r="G6" s="51" t="s">
        <v>154</v>
      </c>
      <c r="H6" s="26">
        <f t="shared" si="0"/>
        <v>0</v>
      </c>
      <c r="I6" s="3"/>
      <c r="J6" s="27">
        <f t="shared" si="1"/>
        <v>1</v>
      </c>
      <c r="K6" s="3"/>
      <c r="L6" s="89"/>
      <c r="M6" s="101"/>
      <c r="N6" s="20">
        <f>IF(OR('Recueil des actions'!I6='Recueil des actions'!$E$190,'Recueil des actions'!I6='Recueil des actions'!$E$191),1,0)</f>
        <v>0</v>
      </c>
      <c r="O6" s="20">
        <f>IF(OR('Recueil des actions'!I6='Recueil des actions'!$E$190,'Recueil des actions'!I6='Recueil des actions'!$E$191),IF('Recueil des actions'!K6='Recueil des actions'!$F$190,1,IF('Recueil des actions'!K6='Recueil des actions'!$F$191,0.5,0)),0)</f>
        <v>0</v>
      </c>
    </row>
    <row r="7" spans="1:17" ht="25.5" x14ac:dyDescent="0.25">
      <c r="A7" s="84" t="e" cm="1">
        <f t="array" aca="1" ref="A7" ca="1">_xlfn.IFS(C7="Mieux se déplacer",1,C7="Mieux se loger",2,C7="Mieux préserver",3,C7="Mieux produire",4,C7="Mieux se nourrir",5)</f>
        <v>#NAME?</v>
      </c>
      <c r="B7" s="100"/>
      <c r="C7" s="115" t="s">
        <v>146</v>
      </c>
      <c r="D7" s="51" t="s">
        <v>147</v>
      </c>
      <c r="E7" s="51" t="s">
        <v>155</v>
      </c>
      <c r="F7" s="51" t="s">
        <v>151</v>
      </c>
      <c r="G7" s="51" t="s">
        <v>156</v>
      </c>
      <c r="H7" s="26">
        <f t="shared" si="0"/>
        <v>0</v>
      </c>
      <c r="I7" s="3"/>
      <c r="J7" s="27">
        <f t="shared" si="1"/>
        <v>1</v>
      </c>
      <c r="K7" s="3"/>
      <c r="L7" s="89"/>
      <c r="M7" s="101"/>
      <c r="N7" s="20">
        <f>IF(OR('Recueil des actions'!I7='Recueil des actions'!$E$190,'Recueil des actions'!I7='Recueil des actions'!$E$191),1,0)</f>
        <v>0</v>
      </c>
      <c r="O7" s="20">
        <f>IF(OR('Recueil des actions'!I7='Recueil des actions'!$E$190,'Recueil des actions'!I7='Recueil des actions'!$E$191),IF('Recueil des actions'!K7='Recueil des actions'!$F$190,1,IF('Recueil des actions'!K7='Recueil des actions'!$F$191,0.5,0)),0)</f>
        <v>0</v>
      </c>
    </row>
    <row r="8" spans="1:17" ht="25.5" x14ac:dyDescent="0.25">
      <c r="A8" s="84" t="e" cm="1">
        <f t="array" aca="1" ref="A8" ca="1">_xlfn.IFS(C8="Mieux se déplacer",1,C8="Mieux se loger",2,C8="Mieux préserver",3,C8="Mieux produire",4,C8="Mieux se nourrir",5)</f>
        <v>#NAME?</v>
      </c>
      <c r="B8" s="100"/>
      <c r="C8" s="115" t="s">
        <v>146</v>
      </c>
      <c r="D8" s="51" t="s">
        <v>147</v>
      </c>
      <c r="E8" s="51" t="s">
        <v>157</v>
      </c>
      <c r="F8" s="51" t="s">
        <v>149</v>
      </c>
      <c r="G8" s="51" t="s">
        <v>158</v>
      </c>
      <c r="H8" s="26">
        <f t="shared" si="0"/>
        <v>0</v>
      </c>
      <c r="I8" s="3"/>
      <c r="J8" s="27">
        <f t="shared" si="1"/>
        <v>1</v>
      </c>
      <c r="K8" s="3"/>
      <c r="L8" s="89"/>
      <c r="M8" s="101"/>
      <c r="N8" s="20">
        <f>IF(OR('Recueil des actions'!I8='Recueil des actions'!$E$190,'Recueil des actions'!I8='Recueil des actions'!$E$191),1,0)</f>
        <v>0</v>
      </c>
      <c r="O8" s="20">
        <f>IF(OR('Recueil des actions'!I8='Recueil des actions'!$E$190,'Recueil des actions'!I8='Recueil des actions'!$E$191),IF('Recueil des actions'!K8='Recueil des actions'!$F$190,1,IF('Recueil des actions'!K8='Recueil des actions'!$F$191,0.5,0)),0)</f>
        <v>0</v>
      </c>
    </row>
    <row r="9" spans="1:17" ht="38.25" x14ac:dyDescent="0.25">
      <c r="A9" s="84" t="e" cm="1">
        <f t="array" aca="1" ref="A9" ca="1">_xlfn.IFS(C9="Mieux se déplacer",1,C9="Mieux se loger",2,C9="Mieux préserver",3,C9="Mieux produire",4,C9="Mieux se nourrir",5)</f>
        <v>#NAME?</v>
      </c>
      <c r="B9" s="100"/>
      <c r="C9" s="115" t="s">
        <v>146</v>
      </c>
      <c r="D9" s="51" t="s">
        <v>147</v>
      </c>
      <c r="E9" s="51" t="s">
        <v>157</v>
      </c>
      <c r="F9" s="51" t="s">
        <v>149</v>
      </c>
      <c r="G9" s="51" t="s">
        <v>159</v>
      </c>
      <c r="H9" s="26">
        <f t="shared" si="0"/>
        <v>0</v>
      </c>
      <c r="I9" s="3"/>
      <c r="J9" s="27">
        <f t="shared" si="1"/>
        <v>1</v>
      </c>
      <c r="K9" s="3"/>
      <c r="L9" s="89"/>
      <c r="M9" s="101"/>
      <c r="N9" s="20">
        <f>IF(OR('Recueil des actions'!I9='Recueil des actions'!$E$190,'Recueil des actions'!I9='Recueil des actions'!$E$191),1,0)</f>
        <v>0</v>
      </c>
      <c r="O9" s="20">
        <f>IF(OR('Recueil des actions'!I9='Recueil des actions'!$E$190,'Recueil des actions'!I9='Recueil des actions'!$E$191),IF('Recueil des actions'!K9='Recueil des actions'!$F$190,1,IF('Recueil des actions'!K9='Recueil des actions'!$F$191,0.5,0)),0)</f>
        <v>0</v>
      </c>
    </row>
    <row r="10" spans="1:17" ht="25.5" x14ac:dyDescent="0.25">
      <c r="A10" s="84" t="e" cm="1">
        <f t="array" aca="1" ref="A10" ca="1">_xlfn.IFS(C10="Mieux se déplacer",1,C10="Mieux se loger",2,C10="Mieux préserver",3,C10="Mieux produire",4,C10="Mieux se nourrir",5)</f>
        <v>#NAME?</v>
      </c>
      <c r="B10" s="100"/>
      <c r="C10" s="115" t="s">
        <v>146</v>
      </c>
      <c r="D10" s="51" t="s">
        <v>147</v>
      </c>
      <c r="E10" s="51" t="s">
        <v>157</v>
      </c>
      <c r="F10" s="51" t="s">
        <v>151</v>
      </c>
      <c r="G10" s="51" t="s">
        <v>160</v>
      </c>
      <c r="H10" s="26">
        <f t="shared" si="0"/>
        <v>0</v>
      </c>
      <c r="I10" s="3"/>
      <c r="J10" s="27">
        <f t="shared" si="1"/>
        <v>1</v>
      </c>
      <c r="K10" s="3"/>
      <c r="L10" s="89"/>
      <c r="M10" s="101"/>
      <c r="N10" s="20">
        <f>IF(OR('Recueil des actions'!I10='Recueil des actions'!$E$190,'Recueil des actions'!I10='Recueil des actions'!$E$191),1,0)</f>
        <v>0</v>
      </c>
      <c r="O10" s="20">
        <f>IF(OR('Recueil des actions'!I10='Recueil des actions'!$E$190,'Recueil des actions'!I10='Recueil des actions'!$E$191),IF('Recueil des actions'!K10='Recueil des actions'!$F$190,1,IF('Recueil des actions'!K10='Recueil des actions'!$F$191,0.5,0)),0)</f>
        <v>0</v>
      </c>
    </row>
    <row r="11" spans="1:17" ht="25.5" x14ac:dyDescent="0.25">
      <c r="A11" s="84" t="e" cm="1">
        <f t="array" aca="1" ref="A11" ca="1">_xlfn.IFS(C11="Mieux se déplacer",1,C11="Mieux se loger",2,C11="Mieux préserver",3,C11="Mieux produire",4,C11="Mieux se nourrir",5)</f>
        <v>#NAME?</v>
      </c>
      <c r="B11" s="100"/>
      <c r="C11" s="115" t="s">
        <v>146</v>
      </c>
      <c r="D11" s="51" t="s">
        <v>147</v>
      </c>
      <c r="E11" s="51" t="s">
        <v>161</v>
      </c>
      <c r="F11" s="51" t="s">
        <v>149</v>
      </c>
      <c r="G11" s="51" t="s">
        <v>162</v>
      </c>
      <c r="H11" s="26">
        <f t="shared" si="0"/>
        <v>0</v>
      </c>
      <c r="I11" s="3"/>
      <c r="J11" s="27">
        <f t="shared" si="1"/>
        <v>1</v>
      </c>
      <c r="K11" s="3"/>
      <c r="L11" s="89"/>
      <c r="M11" s="101"/>
      <c r="N11" s="20">
        <f>IF(OR('Recueil des actions'!I11='Recueil des actions'!$E$190,'Recueil des actions'!I11='Recueil des actions'!$E$191),1,0)</f>
        <v>0</v>
      </c>
      <c r="O11" s="20">
        <f>IF(OR('Recueil des actions'!I11='Recueil des actions'!$E$190,'Recueil des actions'!I11='Recueil des actions'!$E$191),IF('Recueil des actions'!K11='Recueil des actions'!$F$190,1,IF('Recueil des actions'!K11='Recueil des actions'!$F$191,0.5,0)),0)</f>
        <v>0</v>
      </c>
    </row>
    <row r="12" spans="1:17" ht="25.5" x14ac:dyDescent="0.25">
      <c r="A12" s="84" t="e" cm="1">
        <f t="array" aca="1" ref="A12" ca="1">_xlfn.IFS(C12="Mieux se déplacer",1,C12="Mieux se loger",2,C12="Mieux préserver",3,C12="Mieux produire",4,C12="Mieux se nourrir",5)</f>
        <v>#NAME?</v>
      </c>
      <c r="B12" s="100"/>
      <c r="C12" s="115" t="s">
        <v>146</v>
      </c>
      <c r="D12" s="51" t="s">
        <v>147</v>
      </c>
      <c r="E12" s="51" t="s">
        <v>161</v>
      </c>
      <c r="F12" s="51" t="s">
        <v>151</v>
      </c>
      <c r="G12" s="51" t="s">
        <v>163</v>
      </c>
      <c r="H12" s="26">
        <f t="shared" si="0"/>
        <v>0</v>
      </c>
      <c r="I12" s="3"/>
      <c r="J12" s="27">
        <f t="shared" si="1"/>
        <v>1</v>
      </c>
      <c r="K12" s="3"/>
      <c r="L12" s="89"/>
      <c r="M12" s="101"/>
      <c r="N12" s="20">
        <f>IF(OR('Recueil des actions'!I12='Recueil des actions'!$E$190,'Recueil des actions'!I12='Recueil des actions'!$E$191),1,0)</f>
        <v>0</v>
      </c>
      <c r="O12" s="20">
        <f>IF(OR('Recueil des actions'!I12='Recueil des actions'!$E$190,'Recueil des actions'!I12='Recueil des actions'!$E$191),IF('Recueil des actions'!K12='Recueil des actions'!$F$190,1,IF('Recueil des actions'!K12='Recueil des actions'!$F$191,0.5,0)),0)</f>
        <v>0</v>
      </c>
    </row>
    <row r="13" spans="1:17" ht="26.25" thickBot="1" x14ac:dyDescent="0.3">
      <c r="A13" s="84" t="e" cm="1">
        <f t="array" aca="1" ref="A13" ca="1">_xlfn.IFS(C13="Mieux se déplacer",1,C13="Mieux se loger",2,C13="Mieux préserver",3,C13="Mieux produire",4,C13="Mieux se nourrir",5)</f>
        <v>#NAME?</v>
      </c>
      <c r="B13" s="102"/>
      <c r="C13" s="135" t="s">
        <v>146</v>
      </c>
      <c r="D13" s="177" t="s">
        <v>147</v>
      </c>
      <c r="E13" s="177" t="s">
        <v>161</v>
      </c>
      <c r="F13" s="177" t="s">
        <v>164</v>
      </c>
      <c r="G13" s="177" t="s">
        <v>165</v>
      </c>
      <c r="H13" s="103">
        <f t="shared" si="0"/>
        <v>0</v>
      </c>
      <c r="I13" s="104"/>
      <c r="J13" s="105">
        <f t="shared" si="1"/>
        <v>1</v>
      </c>
      <c r="K13" s="104"/>
      <c r="L13" s="106"/>
      <c r="M13" s="107"/>
      <c r="N13" s="20">
        <f>IF(OR('Recueil des actions'!I13='Recueil des actions'!$E$190,'Recueil des actions'!I13='Recueil des actions'!$E$191),1,0)</f>
        <v>0</v>
      </c>
      <c r="O13" s="20">
        <f>IF(OR('Recueil des actions'!I13='Recueil des actions'!$E$190,'Recueil des actions'!I13='Recueil des actions'!$E$191),IF('Recueil des actions'!K13='Recueil des actions'!$F$190,1,IF('Recueil des actions'!K13='Recueil des actions'!$F$191,0.5,0)),0)</f>
        <v>0</v>
      </c>
    </row>
    <row r="14" spans="1:17" ht="25.5" x14ac:dyDescent="0.25">
      <c r="A14" s="84" t="e" cm="1">
        <f t="array" aca="1" ref="A14" ca="1">_xlfn.IFS(C14="Mieux se déplacer",1,C14="Mieux se loger",2,C14="Mieux préserver",3,C14="Mieux produire",4,C14="Mieux se nourrir",5)</f>
        <v>#NAME?</v>
      </c>
      <c r="B14" s="100"/>
      <c r="C14" s="137" t="s">
        <v>245</v>
      </c>
      <c r="D14" s="138" t="s">
        <v>147</v>
      </c>
      <c r="E14" s="138" t="s">
        <v>246</v>
      </c>
      <c r="F14" s="138" t="s">
        <v>149</v>
      </c>
      <c r="G14" s="138" t="s">
        <v>247</v>
      </c>
      <c r="H14" s="26">
        <f t="shared" si="0"/>
        <v>0</v>
      </c>
      <c r="I14" s="3"/>
      <c r="J14" s="27">
        <f t="shared" si="1"/>
        <v>1</v>
      </c>
      <c r="K14" s="3"/>
      <c r="L14" s="92"/>
      <c r="M14" s="116"/>
      <c r="N14" s="20">
        <f>IF(OR('Recueil des actions'!I14='Recueil des actions'!$E$190,'Recueil des actions'!I14='Recueil des actions'!$E$191),1,0)</f>
        <v>0</v>
      </c>
      <c r="O14" s="20">
        <f>IF(OR('Recueil des actions'!I14='Recueil des actions'!$E$190,'Recueil des actions'!I14='Recueil des actions'!$E$191),IF('Recueil des actions'!K14='Recueil des actions'!$F$190,1,IF('Recueil des actions'!K14='Recueil des actions'!$F$191,0.5,0)),0)</f>
        <v>0</v>
      </c>
    </row>
    <row r="15" spans="1:17" ht="38.25" x14ac:dyDescent="0.2">
      <c r="A15" s="84" t="e" cm="1">
        <f t="array" aca="1" ref="A15" ca="1">_xlfn.IFS(C15="Mieux se déplacer",1,C15="Mieux se loger",2,C15="Mieux préserver",3,C15="Mieux produire",4,C15="Mieux se nourrir",5)</f>
        <v>#NAME?</v>
      </c>
      <c r="B15" s="100"/>
      <c r="C15" s="115" t="s">
        <v>245</v>
      </c>
      <c r="D15" s="178" t="s">
        <v>9</v>
      </c>
      <c r="E15" s="178" t="s">
        <v>261</v>
      </c>
      <c r="F15" s="178" t="s">
        <v>164</v>
      </c>
      <c r="G15" s="178" t="s">
        <v>262</v>
      </c>
      <c r="H15" s="26">
        <f t="shared" si="0"/>
        <v>0</v>
      </c>
      <c r="I15" s="3"/>
      <c r="J15" s="27">
        <f t="shared" si="1"/>
        <v>1</v>
      </c>
      <c r="K15" s="3"/>
      <c r="L15" s="89"/>
      <c r="M15" s="101"/>
      <c r="N15" s="20">
        <f>IF(OR('Recueil des actions'!I15='Recueil des actions'!$E$190,'Recueil des actions'!I15='Recueil des actions'!$E$191),1,0)</f>
        <v>0</v>
      </c>
      <c r="O15" s="20">
        <f>IF(OR('Recueil des actions'!I15='Recueil des actions'!$E$190,'Recueil des actions'!I15='Recueil des actions'!$E$191),IF('Recueil des actions'!K15='Recueil des actions'!$F$190,1,IF('Recueil des actions'!K15='Recueil des actions'!$F$191,0.5,0)),0)</f>
        <v>0</v>
      </c>
    </row>
    <row r="16" spans="1:17" ht="25.5" x14ac:dyDescent="0.25">
      <c r="A16" s="84" t="e" cm="1">
        <f t="array" aca="1" ref="A16" ca="1">_xlfn.IFS(C16="Mieux se déplacer",1,C16="Mieux se loger",2,C16="Mieux préserver",3,C16="Mieux produire",4,C16="Mieux se nourrir",5)</f>
        <v>#NAME?</v>
      </c>
      <c r="B16" s="100"/>
      <c r="C16" s="115" t="s">
        <v>245</v>
      </c>
      <c r="D16" s="43" t="s">
        <v>8</v>
      </c>
      <c r="E16" s="43" t="s">
        <v>253</v>
      </c>
      <c r="F16" s="43" t="s">
        <v>149</v>
      </c>
      <c r="G16" s="43" t="s">
        <v>254</v>
      </c>
      <c r="H16" s="26">
        <f t="shared" si="0"/>
        <v>0</v>
      </c>
      <c r="I16" s="3"/>
      <c r="J16" s="27">
        <f t="shared" si="1"/>
        <v>1</v>
      </c>
      <c r="K16" s="3"/>
      <c r="L16" s="89"/>
      <c r="M16" s="101"/>
      <c r="N16" s="20">
        <f>IF(OR('Recueil des actions'!I16='Recueil des actions'!$E$190,'Recueil des actions'!I16='Recueil des actions'!$E$191),1,0)</f>
        <v>0</v>
      </c>
      <c r="O16" s="20">
        <f>IF(OR('Recueil des actions'!I16='Recueil des actions'!$E$190,'Recueil des actions'!I16='Recueil des actions'!$E$191),IF('Recueil des actions'!K16='Recueil des actions'!$F$190,1,IF('Recueil des actions'!K16='Recueil des actions'!$F$191,0.5,0)),0)</f>
        <v>0</v>
      </c>
    </row>
    <row r="17" spans="1:15" ht="38.25" x14ac:dyDescent="0.25">
      <c r="A17" s="84" t="e" cm="1">
        <f t="array" aca="1" ref="A17" ca="1">_xlfn.IFS(C17="Mieux se déplacer",1,C17="Mieux se loger",2,C17="Mieux préserver",3,C17="Mieux produire",4,C17="Mieux se nourrir",5)</f>
        <v>#NAME?</v>
      </c>
      <c r="B17" s="100"/>
      <c r="C17" s="115" t="s">
        <v>245</v>
      </c>
      <c r="D17" s="43" t="s">
        <v>8</v>
      </c>
      <c r="E17" s="43" t="s">
        <v>255</v>
      </c>
      <c r="F17" s="43" t="s">
        <v>164</v>
      </c>
      <c r="G17" s="43" t="s">
        <v>256</v>
      </c>
      <c r="H17" s="26">
        <f t="shared" si="0"/>
        <v>0</v>
      </c>
      <c r="I17" s="3"/>
      <c r="J17" s="27">
        <f t="shared" si="1"/>
        <v>1</v>
      </c>
      <c r="K17" s="3"/>
      <c r="L17" s="89"/>
      <c r="M17" s="101"/>
      <c r="N17" s="20">
        <f>IF(OR('Recueil des actions'!I17='Recueil des actions'!$E$190,'Recueil des actions'!I17='Recueil des actions'!$E$191),1,0)</f>
        <v>0</v>
      </c>
      <c r="O17" s="20">
        <f>IF(OR('Recueil des actions'!I17='Recueil des actions'!$E$190,'Recueil des actions'!I17='Recueil des actions'!$E$191),IF('Recueil des actions'!K17='Recueil des actions'!$F$190,1,IF('Recueil des actions'!K17='Recueil des actions'!$F$191,0.5,0)),0)</f>
        <v>0</v>
      </c>
    </row>
    <row r="18" spans="1:15" ht="25.5" x14ac:dyDescent="0.25">
      <c r="A18" s="84" t="e" cm="1">
        <f t="array" aca="1" ref="A18" ca="1">_xlfn.IFS(C18="Mieux se déplacer",1,C18="Mieux se loger",2,C18="Mieux préserver",3,C18="Mieux produire",4,C18="Mieux se nourrir",5)</f>
        <v>#NAME?</v>
      </c>
      <c r="B18" s="100"/>
      <c r="C18" s="115" t="s">
        <v>245</v>
      </c>
      <c r="D18" s="43" t="s">
        <v>8</v>
      </c>
      <c r="E18" s="43" t="s">
        <v>255</v>
      </c>
      <c r="F18" s="43" t="s">
        <v>164</v>
      </c>
      <c r="G18" s="43" t="s">
        <v>257</v>
      </c>
      <c r="H18" s="26">
        <f t="shared" si="0"/>
        <v>0</v>
      </c>
      <c r="I18" s="3"/>
      <c r="J18" s="27">
        <f t="shared" si="1"/>
        <v>1</v>
      </c>
      <c r="K18" s="3"/>
      <c r="L18" s="89"/>
      <c r="M18" s="101"/>
      <c r="N18" s="20">
        <f>IF(OR('Recueil des actions'!I18='Recueil des actions'!$E$190,'Recueil des actions'!I18='Recueil des actions'!$E$191),1,0)</f>
        <v>0</v>
      </c>
      <c r="O18" s="20">
        <f>IF(OR('Recueil des actions'!I18='Recueil des actions'!$E$190,'Recueil des actions'!I18='Recueil des actions'!$E$191),IF('Recueil des actions'!K18='Recueil des actions'!$F$190,1,IF('Recueil des actions'!K18='Recueil des actions'!$F$191,0.5,0)),0)</f>
        <v>0</v>
      </c>
    </row>
    <row r="19" spans="1:15" ht="25.5" x14ac:dyDescent="0.25">
      <c r="A19" s="84" t="e" cm="1">
        <f t="array" aca="1" ref="A19" ca="1">_xlfn.IFS(C19="Mieux se déplacer",1,C19="Mieux se loger",2,C19="Mieux préserver",3,C19="Mieux produire",4,C19="Mieux se nourrir",5)</f>
        <v>#NAME?</v>
      </c>
      <c r="B19" s="100"/>
      <c r="C19" s="115" t="s">
        <v>245</v>
      </c>
      <c r="D19" s="43" t="s">
        <v>8</v>
      </c>
      <c r="E19" s="43" t="s">
        <v>255</v>
      </c>
      <c r="F19" s="43" t="s">
        <v>164</v>
      </c>
      <c r="G19" s="43" t="s">
        <v>258</v>
      </c>
      <c r="H19" s="26">
        <f t="shared" si="0"/>
        <v>0</v>
      </c>
      <c r="I19" s="3"/>
      <c r="J19" s="27">
        <f t="shared" si="1"/>
        <v>1</v>
      </c>
      <c r="K19" s="3"/>
      <c r="L19" s="89"/>
      <c r="M19" s="101"/>
      <c r="N19" s="20">
        <f>IF(OR('Recueil des actions'!I19='Recueil des actions'!$E$190,'Recueil des actions'!I19='Recueil des actions'!$E$191),1,0)</f>
        <v>0</v>
      </c>
      <c r="O19" s="20">
        <f>IF(OR('Recueil des actions'!I19='Recueil des actions'!$E$190,'Recueil des actions'!I19='Recueil des actions'!$E$191),IF('Recueil des actions'!K19='Recueil des actions'!$F$190,1,IF('Recueil des actions'!K19='Recueil des actions'!$F$191,0.5,0)),0)</f>
        <v>0</v>
      </c>
    </row>
    <row r="20" spans="1:15" ht="25.5" x14ac:dyDescent="0.25">
      <c r="A20" s="84" t="e" cm="1">
        <f t="array" aca="1" ref="A20" ca="1">_xlfn.IFS(C20="Mieux se déplacer",1,C20="Mieux se loger",2,C20="Mieux préserver",3,C20="Mieux produire",4,C20="Mieux se nourrir",5)</f>
        <v>#NAME?</v>
      </c>
      <c r="B20" s="100"/>
      <c r="C20" s="115" t="s">
        <v>245</v>
      </c>
      <c r="D20" s="118" t="s">
        <v>8</v>
      </c>
      <c r="E20" s="118" t="s">
        <v>259</v>
      </c>
      <c r="F20" s="118" t="s">
        <v>169</v>
      </c>
      <c r="G20" s="118" t="s">
        <v>260</v>
      </c>
      <c r="H20" s="26">
        <f t="shared" si="0"/>
        <v>0</v>
      </c>
      <c r="I20" s="3"/>
      <c r="J20" s="27">
        <f t="shared" si="1"/>
        <v>1</v>
      </c>
      <c r="K20" s="3"/>
      <c r="L20" s="89"/>
      <c r="M20" s="101"/>
      <c r="N20" s="20">
        <f>IF(OR('Recueil des actions'!I20='Recueil des actions'!$E$190,'Recueil des actions'!I20='Recueil des actions'!$E$191),1,0)</f>
        <v>0</v>
      </c>
      <c r="O20" s="20">
        <f>IF(OR('Recueil des actions'!I20='Recueil des actions'!$E$190,'Recueil des actions'!I20='Recueil des actions'!$E$191),IF('Recueil des actions'!K20='Recueil des actions'!$F$190,1,IF('Recueil des actions'!K20='Recueil des actions'!$F$191,0.5,0)),0)</f>
        <v>0</v>
      </c>
    </row>
    <row r="21" spans="1:15" ht="25.5" x14ac:dyDescent="0.25">
      <c r="A21" s="84" t="e" cm="1">
        <f t="array" aca="1" ref="A21" ca="1">_xlfn.IFS(C21="Mieux se déplacer",1,C21="Mieux se loger",2,C21="Mieux préserver",3,C21="Mieux produire",4,C21="Mieux se nourrir",5)</f>
        <v>#NAME?</v>
      </c>
      <c r="B21" s="100"/>
      <c r="C21" s="115" t="s">
        <v>245</v>
      </c>
      <c r="D21" s="60" t="s">
        <v>7</v>
      </c>
      <c r="E21" s="60" t="s">
        <v>263</v>
      </c>
      <c r="F21" s="60" t="s">
        <v>153</v>
      </c>
      <c r="G21" s="60" t="s">
        <v>264</v>
      </c>
      <c r="H21" s="26">
        <f t="shared" si="0"/>
        <v>0</v>
      </c>
      <c r="I21" s="3"/>
      <c r="J21" s="27">
        <f t="shared" si="1"/>
        <v>1</v>
      </c>
      <c r="K21" s="3"/>
      <c r="L21" s="89"/>
      <c r="M21" s="101"/>
      <c r="N21" s="20">
        <f>IF(OR('Recueil des actions'!I21='Recueil des actions'!$E$190,'Recueil des actions'!I21='Recueil des actions'!$E$191),1,0)</f>
        <v>0</v>
      </c>
      <c r="O21" s="20">
        <f>IF(OR('Recueil des actions'!I21='Recueil des actions'!$E$190,'Recueil des actions'!I21='Recueil des actions'!$E$191),IF('Recueil des actions'!K21='Recueil des actions'!$F$190,1,IF('Recueil des actions'!K21='Recueil des actions'!$F$191,0.5,0)),0)</f>
        <v>0</v>
      </c>
    </row>
    <row r="22" spans="1:15" ht="38.25" x14ac:dyDescent="0.25">
      <c r="A22" s="84" t="e" cm="1">
        <f t="array" aca="1" ref="A22" ca="1">_xlfn.IFS(C22="Mieux se déplacer",1,C22="Mieux se loger",2,C22="Mieux préserver",3,C22="Mieux produire",4,C22="Mieux se nourrir",5)</f>
        <v>#NAME?</v>
      </c>
      <c r="B22" s="100"/>
      <c r="C22" s="115" t="s">
        <v>245</v>
      </c>
      <c r="D22" s="119" t="s">
        <v>7</v>
      </c>
      <c r="E22" s="119" t="s">
        <v>263</v>
      </c>
      <c r="F22" s="119" t="s">
        <v>164</v>
      </c>
      <c r="G22" s="119" t="s">
        <v>265</v>
      </c>
      <c r="H22" s="26">
        <f t="shared" si="0"/>
        <v>0</v>
      </c>
      <c r="I22" s="3"/>
      <c r="J22" s="27">
        <f t="shared" si="1"/>
        <v>1</v>
      </c>
      <c r="K22" s="3"/>
      <c r="L22" s="89"/>
      <c r="M22" s="101"/>
      <c r="N22" s="20">
        <f>IF(OR('Recueil des actions'!I22='Recueil des actions'!$E$190,'Recueil des actions'!I22='Recueil des actions'!$E$191),1,0)</f>
        <v>0</v>
      </c>
      <c r="O22" s="20">
        <f>IF(OR('Recueil des actions'!I22='Recueil des actions'!$E$190,'Recueil des actions'!I22='Recueil des actions'!$E$191),IF('Recueil des actions'!K22='Recueil des actions'!$F$190,1,IF('Recueil des actions'!K22='Recueil des actions'!$F$191,0.5,0)),0)</f>
        <v>0</v>
      </c>
    </row>
    <row r="23" spans="1:15" ht="25.5" x14ac:dyDescent="0.25">
      <c r="A23" s="84" t="e" cm="1">
        <f t="array" aca="1" ref="A23" ca="1">_xlfn.IFS(C23="Mieux se déplacer",1,C23="Mieux se loger",2,C23="Mieux préserver",3,C23="Mieux produire",4,C23="Mieux se nourrir",5)</f>
        <v>#NAME?</v>
      </c>
      <c r="B23" s="100"/>
      <c r="C23" s="115" t="s">
        <v>245</v>
      </c>
      <c r="D23" s="60" t="s">
        <v>7</v>
      </c>
      <c r="E23" s="60" t="s">
        <v>263</v>
      </c>
      <c r="F23" s="60" t="s">
        <v>169</v>
      </c>
      <c r="G23" s="60" t="s">
        <v>266</v>
      </c>
      <c r="H23" s="26">
        <f t="shared" si="0"/>
        <v>0</v>
      </c>
      <c r="I23" s="3"/>
      <c r="J23" s="27">
        <f t="shared" si="1"/>
        <v>1</v>
      </c>
      <c r="K23" s="3"/>
      <c r="L23" s="89"/>
      <c r="M23" s="101"/>
      <c r="N23" s="20">
        <f>IF(OR('Recueil des actions'!I23='Recueil des actions'!$E$190,'Recueil des actions'!I23='Recueil des actions'!$E$191),1,0)</f>
        <v>0</v>
      </c>
      <c r="O23" s="20">
        <f>IF(OR('Recueil des actions'!I23='Recueil des actions'!$E$190,'Recueil des actions'!I23='Recueil des actions'!$E$191),IF('Recueil des actions'!K23='Recueil des actions'!$F$190,1,IF('Recueil des actions'!K23='Recueil des actions'!$F$191,0.5,0)),0)</f>
        <v>0</v>
      </c>
    </row>
    <row r="24" spans="1:15" ht="25.5" x14ac:dyDescent="0.25">
      <c r="A24" s="84" t="e" cm="1">
        <f t="array" aca="1" ref="A24" ca="1">_xlfn.IFS(C24="Mieux se déplacer",1,C24="Mieux se loger",2,C24="Mieux préserver",3,C24="Mieux produire",4,C24="Mieux se nourrir",5)</f>
        <v>#NAME?</v>
      </c>
      <c r="B24" s="100"/>
      <c r="C24" s="115" t="s">
        <v>245</v>
      </c>
      <c r="D24" s="60" t="s">
        <v>7</v>
      </c>
      <c r="E24" s="60" t="s">
        <v>267</v>
      </c>
      <c r="F24" s="60" t="s">
        <v>149</v>
      </c>
      <c r="G24" s="60" t="s">
        <v>268</v>
      </c>
      <c r="H24" s="26">
        <f t="shared" si="0"/>
        <v>0</v>
      </c>
      <c r="I24" s="3"/>
      <c r="J24" s="27">
        <f t="shared" si="1"/>
        <v>1</v>
      </c>
      <c r="K24" s="3"/>
      <c r="L24" s="89"/>
      <c r="M24" s="101"/>
      <c r="N24" s="20">
        <f>IF(OR('Recueil des actions'!I24='Recueil des actions'!$E$190,'Recueil des actions'!I24='Recueil des actions'!$E$191),1,0)</f>
        <v>0</v>
      </c>
      <c r="O24" s="20">
        <f>IF(OR('Recueil des actions'!I24='Recueil des actions'!$E$190,'Recueil des actions'!I24='Recueil des actions'!$E$191),IF('Recueil des actions'!K24='Recueil des actions'!$F$190,1,IF('Recueil des actions'!K24='Recueil des actions'!$F$191,0.5,0)),0)</f>
        <v>0</v>
      </c>
    </row>
    <row r="25" spans="1:15" ht="25.5" x14ac:dyDescent="0.25">
      <c r="A25" s="84" t="e" cm="1">
        <f t="array" aca="1" ref="A25" ca="1">_xlfn.IFS(C25="Mieux se déplacer",1,C25="Mieux se loger",2,C25="Mieux préserver",3,C25="Mieux produire",4,C25="Mieux se nourrir",5)</f>
        <v>#NAME?</v>
      </c>
      <c r="B25" s="100"/>
      <c r="C25" s="115" t="s">
        <v>245</v>
      </c>
      <c r="D25" s="60" t="s">
        <v>7</v>
      </c>
      <c r="E25" s="60" t="s">
        <v>267</v>
      </c>
      <c r="F25" s="60" t="s">
        <v>164</v>
      </c>
      <c r="G25" s="60" t="s">
        <v>269</v>
      </c>
      <c r="H25" s="26">
        <f t="shared" si="0"/>
        <v>0</v>
      </c>
      <c r="I25" s="3"/>
      <c r="J25" s="27">
        <f t="shared" si="1"/>
        <v>1</v>
      </c>
      <c r="K25" s="3"/>
      <c r="L25" s="89"/>
      <c r="M25" s="101"/>
      <c r="N25" s="20">
        <f>IF(OR('Recueil des actions'!I25='Recueil des actions'!$E$190,'Recueil des actions'!I25='Recueil des actions'!$E$191),1,0)</f>
        <v>0</v>
      </c>
      <c r="O25" s="20">
        <f>IF(OR('Recueil des actions'!I25='Recueil des actions'!$E$190,'Recueil des actions'!I25='Recueil des actions'!$E$191),IF('Recueil des actions'!K25='Recueil des actions'!$F$190,1,IF('Recueil des actions'!K25='Recueil des actions'!$F$191,0.5,0)),0)</f>
        <v>0</v>
      </c>
    </row>
    <row r="26" spans="1:15" ht="25.5" x14ac:dyDescent="0.25">
      <c r="A26" s="84" t="e" cm="1">
        <f t="array" aca="1" ref="A26" ca="1">_xlfn.IFS(C26="Mieux se déplacer",1,C26="Mieux se loger",2,C26="Mieux préserver",3,C26="Mieux produire",4,C26="Mieux se nourrir",5)</f>
        <v>#NAME?</v>
      </c>
      <c r="B26" s="100"/>
      <c r="C26" s="126" t="s">
        <v>245</v>
      </c>
      <c r="D26" s="127" t="s">
        <v>7</v>
      </c>
      <c r="E26" s="127" t="s">
        <v>270</v>
      </c>
      <c r="F26" s="127" t="s">
        <v>189</v>
      </c>
      <c r="G26" s="127" t="s">
        <v>271</v>
      </c>
      <c r="H26" s="128">
        <f t="shared" si="0"/>
        <v>0</v>
      </c>
      <c r="I26" s="129"/>
      <c r="J26" s="130">
        <f t="shared" si="1"/>
        <v>1</v>
      </c>
      <c r="K26" s="129"/>
      <c r="L26" s="131"/>
      <c r="M26" s="132"/>
      <c r="N26" s="20">
        <f>IF(OR('Recueil des actions'!I26='Recueil des actions'!$E$190,'Recueil des actions'!I26='Recueil des actions'!$E$191),1,0)</f>
        <v>0</v>
      </c>
      <c r="O26" s="20">
        <f>IF(OR('Recueil des actions'!I26='Recueil des actions'!$E$190,'Recueil des actions'!I26='Recueil des actions'!$E$191),IF('Recueil des actions'!K26='Recueil des actions'!$F$190,1,IF('Recueil des actions'!K26='Recueil des actions'!$F$191,0.5,0)),0)</f>
        <v>0</v>
      </c>
    </row>
    <row r="27" spans="1:15" ht="25.5" x14ac:dyDescent="0.25">
      <c r="A27" s="84" t="e" cm="1">
        <f t="array" aca="1" ref="A27" ca="1">_xlfn.IFS(C27="Mieux se déplacer",1,C27="Mieux se loger",2,C27="Mieux préserver",3,C27="Mieux produire",4,C27="Mieux se nourrir",5)</f>
        <v>#NAME?</v>
      </c>
      <c r="B27" s="100"/>
      <c r="C27" s="115" t="s">
        <v>245</v>
      </c>
      <c r="D27" s="113" t="s">
        <v>167</v>
      </c>
      <c r="E27" s="61" t="s">
        <v>248</v>
      </c>
      <c r="F27" s="62" t="s">
        <v>149</v>
      </c>
      <c r="G27" s="63" t="s">
        <v>249</v>
      </c>
      <c r="H27" s="26">
        <f t="shared" si="0"/>
        <v>0</v>
      </c>
      <c r="I27" s="3"/>
      <c r="J27" s="27">
        <f t="shared" si="1"/>
        <v>1</v>
      </c>
      <c r="K27" s="3"/>
      <c r="L27" s="89"/>
      <c r="M27" s="101"/>
      <c r="N27" s="20">
        <f>IF(OR('Recueil des actions'!I27='Recueil des actions'!$E$190,'Recueil des actions'!I27='Recueil des actions'!$E$191),1,0)</f>
        <v>0</v>
      </c>
      <c r="O27" s="20">
        <f>IF(OR('Recueil des actions'!I27='Recueil des actions'!$E$190,'Recueil des actions'!I27='Recueil des actions'!$E$191),IF('Recueil des actions'!K27='Recueil des actions'!$F$190,1,IF('Recueil des actions'!K27='Recueil des actions'!$F$191,0.5,0)),0)</f>
        <v>0</v>
      </c>
    </row>
    <row r="28" spans="1:15" ht="25.5" x14ac:dyDescent="0.25">
      <c r="A28" s="84" t="e" cm="1">
        <f t="array" aca="1" ref="A28" ca="1">_xlfn.IFS(C28="Mieux se déplacer",1,C28="Mieux se loger",2,C28="Mieux préserver",3,C28="Mieux produire",4,C28="Mieux se nourrir",5)</f>
        <v>#NAME?</v>
      </c>
      <c r="B28" s="100"/>
      <c r="C28" s="115" t="s">
        <v>245</v>
      </c>
      <c r="D28" s="113" t="s">
        <v>167</v>
      </c>
      <c r="E28" s="61" t="s">
        <v>248</v>
      </c>
      <c r="F28" s="62" t="s">
        <v>149</v>
      </c>
      <c r="G28" s="63" t="s">
        <v>250</v>
      </c>
      <c r="H28" s="26">
        <f t="shared" si="0"/>
        <v>0</v>
      </c>
      <c r="I28" s="3"/>
      <c r="J28" s="27">
        <f t="shared" si="1"/>
        <v>1</v>
      </c>
      <c r="K28" s="3"/>
      <c r="L28" s="89"/>
      <c r="M28" s="101"/>
      <c r="N28" s="20">
        <f>IF(OR('Recueil des actions'!I28='Recueil des actions'!$E$190,'Recueil des actions'!I28='Recueil des actions'!$E$191),1,0)</f>
        <v>0</v>
      </c>
      <c r="O28" s="20">
        <f>IF(OR('Recueil des actions'!I28='Recueil des actions'!$E$190,'Recueil des actions'!I28='Recueil des actions'!$E$191),IF('Recueil des actions'!K28='Recueil des actions'!$F$190,1,IF('Recueil des actions'!K28='Recueil des actions'!$F$191,0.5,0)),0)</f>
        <v>0</v>
      </c>
    </row>
    <row r="29" spans="1:15" ht="26.25" thickBot="1" x14ac:dyDescent="0.3">
      <c r="A29" s="84" t="e" cm="1">
        <f t="array" aca="1" ref="A29" ca="1">_xlfn.IFS(C29="Mieux se déplacer",1,C29="Mieux se loger",2,C29="Mieux préserver",3,C29="Mieux produire",4,C29="Mieux se nourrir",5)</f>
        <v>#NAME?</v>
      </c>
      <c r="B29" s="100"/>
      <c r="C29" s="115" t="s">
        <v>245</v>
      </c>
      <c r="D29" s="113" t="s">
        <v>167</v>
      </c>
      <c r="E29" s="61" t="s">
        <v>251</v>
      </c>
      <c r="F29" s="62" t="s">
        <v>149</v>
      </c>
      <c r="G29" s="63" t="s">
        <v>252</v>
      </c>
      <c r="H29" s="26">
        <f t="shared" si="0"/>
        <v>0</v>
      </c>
      <c r="I29" s="3"/>
      <c r="J29" s="27">
        <f t="shared" si="1"/>
        <v>1</v>
      </c>
      <c r="K29" s="3"/>
      <c r="L29" s="89"/>
      <c r="M29" s="101"/>
      <c r="N29" s="20">
        <f>IF(OR('Recueil des actions'!I29='Recueil des actions'!$E$190,'Recueil des actions'!I29='Recueil des actions'!$E$191),1,0)</f>
        <v>0</v>
      </c>
      <c r="O29" s="20">
        <f>IF(OR('Recueil des actions'!I29='Recueil des actions'!$E$190,'Recueil des actions'!I29='Recueil des actions'!$E$191),IF('Recueil des actions'!K29='Recueil des actions'!$F$190,1,IF('Recueil des actions'!K29='Recueil des actions'!$F$191,0.5,0)),0)</f>
        <v>0</v>
      </c>
    </row>
    <row r="30" spans="1:15" ht="25.5" x14ac:dyDescent="0.25">
      <c r="A30" s="84" t="e" cm="1">
        <f t="array" aca="1" ref="A30" ca="1">_xlfn.IFS(C30="Mieux se déplacer",1,C30="Mieux se loger",2,C30="Mieux préserver",3,C30="Mieux produire",4,C30="Mieux se nourrir",5)</f>
        <v>#NAME?</v>
      </c>
      <c r="B30" s="108"/>
      <c r="C30" s="114" t="s">
        <v>166</v>
      </c>
      <c r="D30" s="109" t="s">
        <v>167</v>
      </c>
      <c r="E30" s="109" t="s">
        <v>168</v>
      </c>
      <c r="F30" s="109" t="s">
        <v>169</v>
      </c>
      <c r="G30" s="109" t="s">
        <v>170</v>
      </c>
      <c r="H30" s="95">
        <f t="shared" si="0"/>
        <v>0</v>
      </c>
      <c r="I30" s="96"/>
      <c r="J30" s="97">
        <f t="shared" si="1"/>
        <v>1</v>
      </c>
      <c r="K30" s="96"/>
      <c r="L30" s="98"/>
      <c r="M30" s="99"/>
      <c r="N30" s="20">
        <f>IF(OR('Recueil des actions'!I30='Recueil des actions'!$E$190,'Recueil des actions'!I30='Recueil des actions'!$E$191),1,0)</f>
        <v>0</v>
      </c>
      <c r="O30" s="20">
        <f>IF(OR('Recueil des actions'!I30='Recueil des actions'!$E$190,'Recueil des actions'!I30='Recueil des actions'!$E$191),IF('Recueil des actions'!K30='Recueil des actions'!$F$190,1,IF('Recueil des actions'!K30='Recueil des actions'!$F$191,0.5,0)),0)</f>
        <v>0</v>
      </c>
    </row>
    <row r="31" spans="1:15" ht="25.5" x14ac:dyDescent="0.25">
      <c r="A31" s="84" t="e" cm="1">
        <f t="array" aca="1" ref="A31" ca="1">_xlfn.IFS(C31="Mieux se déplacer",1,C31="Mieux se loger",2,C31="Mieux préserver",3,C31="Mieux produire",4,C31="Mieux se nourrir",5)</f>
        <v>#NAME?</v>
      </c>
      <c r="B31" s="110"/>
      <c r="C31" s="115" t="s">
        <v>166</v>
      </c>
      <c r="D31" s="55" t="s">
        <v>167</v>
      </c>
      <c r="E31" s="55" t="s">
        <v>168</v>
      </c>
      <c r="F31" s="55" t="s">
        <v>164</v>
      </c>
      <c r="G31" s="55" t="s">
        <v>171</v>
      </c>
      <c r="H31" s="26">
        <f t="shared" si="0"/>
        <v>0</v>
      </c>
      <c r="I31" s="3"/>
      <c r="J31" s="27">
        <f t="shared" si="1"/>
        <v>1</v>
      </c>
      <c r="K31" s="3"/>
      <c r="L31" s="89"/>
      <c r="M31" s="101"/>
      <c r="N31" s="20">
        <f>IF(OR('Recueil des actions'!I31='Recueil des actions'!$E$190,'Recueil des actions'!I31='Recueil des actions'!$E$191),1,0)</f>
        <v>0</v>
      </c>
      <c r="O31" s="20">
        <f>IF(OR('Recueil des actions'!I31='Recueil des actions'!$E$190,'Recueil des actions'!I31='Recueil des actions'!$E$191),IF('Recueil des actions'!K31='Recueil des actions'!$F$190,1,IF('Recueil des actions'!K31='Recueil des actions'!$F$191,0.5,0)),0)</f>
        <v>0</v>
      </c>
    </row>
    <row r="32" spans="1:15" ht="38.25" x14ac:dyDescent="0.25">
      <c r="A32" s="84" t="e" cm="1">
        <f t="array" aca="1" ref="A32" ca="1">_xlfn.IFS(C32="Mieux se déplacer",1,C32="Mieux se loger",2,C32="Mieux préserver",3,C32="Mieux produire",4,C32="Mieux se nourrir",5)</f>
        <v>#NAME?</v>
      </c>
      <c r="B32" s="110"/>
      <c r="C32" s="115" t="s">
        <v>166</v>
      </c>
      <c r="D32" s="55" t="s">
        <v>167</v>
      </c>
      <c r="E32" s="55" t="s">
        <v>172</v>
      </c>
      <c r="F32" s="55" t="s">
        <v>164</v>
      </c>
      <c r="G32" s="55" t="s">
        <v>173</v>
      </c>
      <c r="H32" s="26">
        <f t="shared" si="0"/>
        <v>0</v>
      </c>
      <c r="I32" s="3"/>
      <c r="J32" s="27">
        <f t="shared" si="1"/>
        <v>1</v>
      </c>
      <c r="K32" s="3"/>
      <c r="L32" s="89"/>
      <c r="M32" s="101"/>
      <c r="N32" s="20">
        <f>IF(OR('Recueil des actions'!I32='Recueil des actions'!$E$190,'Recueil des actions'!I32='Recueil des actions'!$E$191),1,0)</f>
        <v>0</v>
      </c>
      <c r="O32" s="20">
        <f>IF(OR('Recueil des actions'!I32='Recueil des actions'!$E$190,'Recueil des actions'!I32='Recueil des actions'!$E$191),IF('Recueil des actions'!K32='Recueil des actions'!$F$190,1,IF('Recueil des actions'!K32='Recueil des actions'!$F$191,0.5,0)),0)</f>
        <v>0</v>
      </c>
    </row>
    <row r="33" spans="1:15" ht="15.75" thickBot="1" x14ac:dyDescent="0.3">
      <c r="A33" s="84" t="e" cm="1">
        <f t="array" aca="1" ref="A33" ca="1">_xlfn.IFS(C33="Mieux se déplacer",1,C33="Mieux se loger",2,C33="Mieux préserver",3,C33="Mieux produire",4,C33="Mieux se nourrir",5)</f>
        <v>#NAME?</v>
      </c>
      <c r="B33" s="111"/>
      <c r="C33" s="135" t="s">
        <v>166</v>
      </c>
      <c r="D33" s="112" t="s">
        <v>167</v>
      </c>
      <c r="E33" s="112" t="s">
        <v>172</v>
      </c>
      <c r="F33" s="112" t="s">
        <v>149</v>
      </c>
      <c r="G33" s="112" t="s">
        <v>174</v>
      </c>
      <c r="H33" s="103">
        <f t="shared" si="0"/>
        <v>0</v>
      </c>
      <c r="I33" s="104"/>
      <c r="J33" s="105">
        <f t="shared" si="1"/>
        <v>1</v>
      </c>
      <c r="K33" s="104"/>
      <c r="L33" s="106"/>
      <c r="M33" s="107"/>
      <c r="N33" s="20">
        <f>IF(OR('Recueil des actions'!I33='Recueil des actions'!$E$190,'Recueil des actions'!I33='Recueil des actions'!$E$191),1,0)</f>
        <v>0</v>
      </c>
      <c r="O33" s="20">
        <f>IF(OR('Recueil des actions'!I33='Recueil des actions'!$E$190,'Recueil des actions'!I33='Recueil des actions'!$E$191),IF('Recueil des actions'!K33='Recueil des actions'!$F$190,1,IF('Recueil des actions'!K33='Recueil des actions'!$F$191,0.5,0)),0)</f>
        <v>0</v>
      </c>
    </row>
    <row r="34" spans="1:15" ht="25.5" x14ac:dyDescent="0.25">
      <c r="A34" s="84" t="e" cm="1">
        <f t="array" aca="1" ref="A34" ca="1">_xlfn.IFS(C34="Mieux se déplacer",1,C34="Mieux se loger",2,C34="Mieux préserver",3,C34="Mieux produire",4,C34="Mieux se nourrir",5)</f>
        <v>#NAME?</v>
      </c>
      <c r="B34" s="241"/>
      <c r="C34" s="114" t="s">
        <v>175</v>
      </c>
      <c r="D34" s="134" t="s">
        <v>176</v>
      </c>
      <c r="E34" s="134" t="s">
        <v>176</v>
      </c>
      <c r="F34" s="134" t="s">
        <v>149</v>
      </c>
      <c r="G34" s="134" t="s">
        <v>177</v>
      </c>
      <c r="H34" s="95">
        <f t="shared" si="0"/>
        <v>0</v>
      </c>
      <c r="I34" s="96"/>
      <c r="J34" s="97">
        <f t="shared" si="1"/>
        <v>1</v>
      </c>
      <c r="K34" s="96"/>
      <c r="L34" s="98"/>
      <c r="M34" s="99"/>
      <c r="N34" s="20">
        <f>IF(OR('Recueil des actions'!I34='Recueil des actions'!$E$190,'Recueil des actions'!I34='Recueil des actions'!$E$191),1,0)</f>
        <v>0</v>
      </c>
      <c r="O34" s="20">
        <f>IF(OR('Recueil des actions'!I34='Recueil des actions'!$E$190,'Recueil des actions'!I34='Recueil des actions'!$E$191),IF('Recueil des actions'!K34='Recueil des actions'!$F$190,1,IF('Recueil des actions'!K34='Recueil des actions'!$F$191,0.5,0)),0)</f>
        <v>0</v>
      </c>
    </row>
    <row r="35" spans="1:15" ht="51" x14ac:dyDescent="0.25">
      <c r="A35" s="84" t="e" cm="1">
        <f t="array" aca="1" ref="A35" ca="1">_xlfn.IFS(C35="Mieux se déplacer",1,C35="Mieux se loger",2,C35="Mieux préserver",3,C35="Mieux produire",4,C35="Mieux se nourrir",5)</f>
        <v>#NAME?</v>
      </c>
      <c r="B35" s="242"/>
      <c r="C35" s="115" t="s">
        <v>175</v>
      </c>
      <c r="D35" s="45" t="s">
        <v>178</v>
      </c>
      <c r="E35" s="45" t="s">
        <v>179</v>
      </c>
      <c r="F35" s="45" t="s">
        <v>180</v>
      </c>
      <c r="G35" s="45" t="s">
        <v>181</v>
      </c>
      <c r="H35" s="26">
        <f t="shared" si="0"/>
        <v>0</v>
      </c>
      <c r="I35" s="3"/>
      <c r="J35" s="27">
        <f t="shared" si="1"/>
        <v>1</v>
      </c>
      <c r="K35" s="3"/>
      <c r="L35" s="89"/>
      <c r="M35" s="101"/>
      <c r="N35" s="20">
        <f>IF(OR('Recueil des actions'!I35='Recueil des actions'!$E$190,'Recueil des actions'!I35='Recueil des actions'!$E$191),1,0)</f>
        <v>0</v>
      </c>
      <c r="O35" s="20">
        <f>IF(OR('Recueil des actions'!I35='Recueil des actions'!$E$190,'Recueil des actions'!I35='Recueil des actions'!$E$191),IF('Recueil des actions'!K35='Recueil des actions'!$F$190,1,IF('Recueil des actions'!K35='Recueil des actions'!$F$191,0.5,0)),0)</f>
        <v>0</v>
      </c>
    </row>
    <row r="36" spans="1:15" ht="38.25" x14ac:dyDescent="0.25">
      <c r="A36" s="84" t="e" cm="1">
        <f t="array" aca="1" ref="A36" ca="1">_xlfn.IFS(C36="Mieux se déplacer",1,C36="Mieux se loger",2,C36="Mieux préserver",3,C36="Mieux produire",4,C36="Mieux se nourrir",5)</f>
        <v>#NAME?</v>
      </c>
      <c r="B36" s="242"/>
      <c r="C36" s="115" t="s">
        <v>175</v>
      </c>
      <c r="D36" s="45" t="s">
        <v>176</v>
      </c>
      <c r="E36" s="45" t="s">
        <v>176</v>
      </c>
      <c r="F36" s="45" t="s">
        <v>153</v>
      </c>
      <c r="G36" s="45" t="s">
        <v>182</v>
      </c>
      <c r="H36" s="26">
        <f t="shared" ref="H36:H67" si="2">IF(I36=E$190,3,IF(I36=E$191,2,IF(I36=E$192,1,0)))</f>
        <v>0</v>
      </c>
      <c r="I36" s="3"/>
      <c r="J36" s="27">
        <f t="shared" ref="J36:J67" si="3">IF(K36=F$190,5,IF(K36=F$191,4,IF(K36=F$192,3,IF(K36=F$193,2,1))))</f>
        <v>1</v>
      </c>
      <c r="K36" s="3"/>
      <c r="L36" s="89"/>
      <c r="M36" s="101"/>
      <c r="N36" s="20">
        <f>IF(OR('Recueil des actions'!I36='Recueil des actions'!$E$190,'Recueil des actions'!I36='Recueil des actions'!$E$191),1,0)</f>
        <v>0</v>
      </c>
      <c r="O36" s="20">
        <f>IF(OR('Recueil des actions'!I36='Recueil des actions'!$E$190,'Recueil des actions'!I36='Recueil des actions'!$E$191),IF('Recueil des actions'!K36='Recueil des actions'!$F$190,1,IF('Recueil des actions'!K36='Recueil des actions'!$F$191,0.5,0)),0)</f>
        <v>0</v>
      </c>
    </row>
    <row r="37" spans="1:15" ht="38.25" x14ac:dyDescent="0.25">
      <c r="A37" s="84" t="e" cm="1">
        <f t="array" aca="1" ref="A37" ca="1">_xlfn.IFS(C37="Mieux se déplacer",1,C37="Mieux se loger",2,C37="Mieux préserver",3,C37="Mieux produire",4,C37="Mieux se nourrir",5)</f>
        <v>#NAME?</v>
      </c>
      <c r="B37" s="242"/>
      <c r="C37" s="115" t="s">
        <v>175</v>
      </c>
      <c r="D37" s="45" t="s">
        <v>176</v>
      </c>
      <c r="E37" s="45" t="s">
        <v>176</v>
      </c>
      <c r="F37" s="45" t="s">
        <v>169</v>
      </c>
      <c r="G37" s="45" t="s">
        <v>183</v>
      </c>
      <c r="H37" s="26">
        <f t="shared" si="2"/>
        <v>0</v>
      </c>
      <c r="I37" s="3"/>
      <c r="J37" s="27">
        <f t="shared" si="3"/>
        <v>1</v>
      </c>
      <c r="K37" s="3"/>
      <c r="L37" s="89"/>
      <c r="M37" s="101"/>
      <c r="N37" s="20">
        <f>IF(OR('Recueil des actions'!I37='Recueil des actions'!$E$190,'Recueil des actions'!I37='Recueil des actions'!$E$191),1,0)</f>
        <v>0</v>
      </c>
      <c r="O37" s="20">
        <f>IF(OR('Recueil des actions'!I37='Recueil des actions'!$E$190,'Recueil des actions'!I37='Recueil des actions'!$E$191),IF('Recueil des actions'!K37='Recueil des actions'!$F$190,1,IF('Recueil des actions'!K37='Recueil des actions'!$F$191,0.5,0)),0)</f>
        <v>0</v>
      </c>
    </row>
    <row r="38" spans="1:15" ht="38.25" x14ac:dyDescent="0.25">
      <c r="A38" s="84" t="e" cm="1">
        <f t="array" aca="1" ref="A38" ca="1">_xlfn.IFS(C38="Mieux se déplacer",1,C38="Mieux se loger",2,C38="Mieux préserver",3,C38="Mieux produire",4,C38="Mieux se nourrir",5)</f>
        <v>#NAME?</v>
      </c>
      <c r="B38" s="242"/>
      <c r="C38" s="115" t="s">
        <v>175</v>
      </c>
      <c r="D38" s="49" t="s">
        <v>176</v>
      </c>
      <c r="E38" s="49" t="s">
        <v>176</v>
      </c>
      <c r="F38" s="49" t="s">
        <v>184</v>
      </c>
      <c r="G38" s="49" t="s">
        <v>185</v>
      </c>
      <c r="H38" s="26">
        <f t="shared" si="2"/>
        <v>0</v>
      </c>
      <c r="I38" s="3"/>
      <c r="J38" s="27">
        <f t="shared" si="3"/>
        <v>1</v>
      </c>
      <c r="K38" s="3"/>
      <c r="L38" s="89"/>
      <c r="M38" s="101"/>
      <c r="N38" s="20">
        <f>IF(OR('Recueil des actions'!I38='Recueil des actions'!$E$190,'Recueil des actions'!I38='Recueil des actions'!$E$191),1,0)</f>
        <v>0</v>
      </c>
      <c r="O38" s="20">
        <f>IF(OR('Recueil des actions'!I38='Recueil des actions'!$E$190,'Recueil des actions'!I38='Recueil des actions'!$E$191),IF('Recueil des actions'!K38='Recueil des actions'!$F$190,1,IF('Recueil des actions'!K38='Recueil des actions'!$F$191,0.5,0)),0)</f>
        <v>0</v>
      </c>
    </row>
    <row r="39" spans="1:15" ht="25.5" x14ac:dyDescent="0.25">
      <c r="A39" s="84" t="e" cm="1">
        <f t="array" aca="1" ref="A39" ca="1">_xlfn.IFS(C39="Mieux se déplacer",1,C39="Mieux se loger",2,C39="Mieux préserver",3,C39="Mieux produire",4,C39="Mieux se nourrir",5)</f>
        <v>#NAME?</v>
      </c>
      <c r="B39" s="242"/>
      <c r="C39" s="115" t="s">
        <v>175</v>
      </c>
      <c r="D39" s="48" t="s">
        <v>176</v>
      </c>
      <c r="E39" s="48" t="s">
        <v>176</v>
      </c>
      <c r="F39" s="48" t="s">
        <v>164</v>
      </c>
      <c r="G39" s="50" t="s">
        <v>186</v>
      </c>
      <c r="H39" s="26">
        <f t="shared" si="2"/>
        <v>0</v>
      </c>
      <c r="I39" s="3"/>
      <c r="J39" s="27">
        <f t="shared" si="3"/>
        <v>1</v>
      </c>
      <c r="K39" s="3"/>
      <c r="L39" s="89"/>
      <c r="M39" s="101"/>
      <c r="N39" s="20">
        <f>IF(OR('Recueil des actions'!I39='Recueil des actions'!$E$190,'Recueil des actions'!I39='Recueil des actions'!$E$191),1,0)</f>
        <v>0</v>
      </c>
      <c r="O39" s="20">
        <f>IF(OR('Recueil des actions'!I39='Recueil des actions'!$E$190,'Recueil des actions'!I39='Recueil des actions'!$E$191),IF('Recueil des actions'!K39='Recueil des actions'!$F$190,1,IF('Recueil des actions'!K39='Recueil des actions'!$F$191,0.5,0)),0)</f>
        <v>0</v>
      </c>
    </row>
    <row r="40" spans="1:15" ht="25.5" x14ac:dyDescent="0.25">
      <c r="A40" s="84" t="e" cm="1">
        <f t="array" aca="1" ref="A40" ca="1">_xlfn.IFS(C40="Mieux se déplacer",1,C40="Mieux se loger",2,C40="Mieux préserver",3,C40="Mieux produire",4,C40="Mieux se nourrir",5)</f>
        <v>#NAME?</v>
      </c>
      <c r="B40" s="242"/>
      <c r="C40" s="115" t="s">
        <v>175</v>
      </c>
      <c r="D40" s="54" t="s">
        <v>9</v>
      </c>
      <c r="E40" s="54" t="s">
        <v>202</v>
      </c>
      <c r="F40" s="54" t="s">
        <v>149</v>
      </c>
      <c r="G40" s="54" t="s">
        <v>203</v>
      </c>
      <c r="H40" s="26">
        <f t="shared" si="2"/>
        <v>0</v>
      </c>
      <c r="I40" s="3"/>
      <c r="J40" s="27">
        <f t="shared" si="3"/>
        <v>1</v>
      </c>
      <c r="K40" s="3"/>
      <c r="L40" s="89"/>
      <c r="M40" s="101"/>
      <c r="N40" s="20">
        <f>IF(OR('Recueil des actions'!I40='Recueil des actions'!$E$190,'Recueil des actions'!I40='Recueil des actions'!$E$191),1,0)</f>
        <v>0</v>
      </c>
      <c r="O40" s="20">
        <f>IF(OR('Recueil des actions'!I40='Recueil des actions'!$E$190,'Recueil des actions'!I40='Recueil des actions'!$E$191),IF('Recueil des actions'!K40='Recueil des actions'!$F$190,1,IF('Recueil des actions'!K40='Recueil des actions'!$F$191,0.5,0)),0)</f>
        <v>0</v>
      </c>
    </row>
    <row r="41" spans="1:15" ht="25.5" x14ac:dyDescent="0.25">
      <c r="A41" s="84" t="e" cm="1">
        <f t="array" aca="1" ref="A41" ca="1">_xlfn.IFS(C41="Mieux se déplacer",1,C41="Mieux se loger",2,C41="Mieux préserver",3,C41="Mieux produire",4,C41="Mieux se nourrir",5)</f>
        <v>#NAME?</v>
      </c>
      <c r="B41" s="242"/>
      <c r="C41" s="115" t="s">
        <v>175</v>
      </c>
      <c r="D41" s="54" t="s">
        <v>9</v>
      </c>
      <c r="E41" s="54" t="s">
        <v>202</v>
      </c>
      <c r="F41" s="54" t="s">
        <v>164</v>
      </c>
      <c r="G41" s="54" t="s">
        <v>204</v>
      </c>
      <c r="H41" s="26">
        <f t="shared" si="2"/>
        <v>0</v>
      </c>
      <c r="I41" s="3"/>
      <c r="J41" s="27">
        <f t="shared" si="3"/>
        <v>1</v>
      </c>
      <c r="K41" s="3"/>
      <c r="L41" s="89"/>
      <c r="M41" s="101"/>
      <c r="N41" s="20">
        <f>IF(OR('Recueil des actions'!I41='Recueil des actions'!$E$190,'Recueil des actions'!I41='Recueil des actions'!$E$191),1,0)</f>
        <v>0</v>
      </c>
      <c r="O41" s="20">
        <f>IF(OR('Recueil des actions'!I41='Recueil des actions'!$E$190,'Recueil des actions'!I41='Recueil des actions'!$E$191),IF('Recueil des actions'!K41='Recueil des actions'!$F$190,1,IF('Recueil des actions'!K41='Recueil des actions'!$F$191,0.5,0)),0)</f>
        <v>0</v>
      </c>
    </row>
    <row r="42" spans="1:15" ht="25.5" x14ac:dyDescent="0.25">
      <c r="A42" s="84" t="e" cm="1">
        <f t="array" aca="1" ref="A42" ca="1">_xlfn.IFS(C42="Mieux se déplacer",1,C42="Mieux se loger",2,C42="Mieux préserver",3,C42="Mieux produire",4,C42="Mieux se nourrir",5)</f>
        <v>#NAME?</v>
      </c>
      <c r="B42" s="242"/>
      <c r="C42" s="115" t="s">
        <v>175</v>
      </c>
      <c r="D42" s="44" t="s">
        <v>187</v>
      </c>
      <c r="E42" s="44" t="s">
        <v>188</v>
      </c>
      <c r="F42" s="44" t="s">
        <v>189</v>
      </c>
      <c r="G42" s="44" t="s">
        <v>190</v>
      </c>
      <c r="H42" s="26">
        <f t="shared" si="2"/>
        <v>0</v>
      </c>
      <c r="I42" s="3"/>
      <c r="J42" s="27">
        <f t="shared" si="3"/>
        <v>1</v>
      </c>
      <c r="K42" s="3"/>
      <c r="L42" s="89"/>
      <c r="M42" s="101"/>
      <c r="N42" s="20">
        <f>IF(OR('Recueil des actions'!I42='Recueil des actions'!$E$190,'Recueil des actions'!I42='Recueil des actions'!$E$191),1,0)</f>
        <v>0</v>
      </c>
      <c r="O42" s="20">
        <f>IF(OR('Recueil des actions'!I42='Recueil des actions'!$E$190,'Recueil des actions'!I42='Recueil des actions'!$E$191),IF('Recueil des actions'!K42='Recueil des actions'!$F$190,1,IF('Recueil des actions'!K42='Recueil des actions'!$F$191,0.5,0)),0)</f>
        <v>0</v>
      </c>
    </row>
    <row r="43" spans="1:15" ht="25.5" x14ac:dyDescent="0.25">
      <c r="A43" s="84" t="e" cm="1">
        <f t="array" aca="1" ref="A43" ca="1">_xlfn.IFS(C43="Mieux se déplacer",1,C43="Mieux se loger",2,C43="Mieux préserver",3,C43="Mieux produire",4,C43="Mieux se nourrir",5)</f>
        <v>#NAME?</v>
      </c>
      <c r="B43" s="242"/>
      <c r="C43" s="115" t="s">
        <v>175</v>
      </c>
      <c r="D43" s="45" t="s">
        <v>187</v>
      </c>
      <c r="E43" s="45" t="s">
        <v>188</v>
      </c>
      <c r="F43" s="45" t="s">
        <v>164</v>
      </c>
      <c r="G43" s="45" t="s">
        <v>191</v>
      </c>
      <c r="H43" s="26">
        <f t="shared" si="2"/>
        <v>0</v>
      </c>
      <c r="I43" s="3"/>
      <c r="J43" s="27">
        <f t="shared" si="3"/>
        <v>1</v>
      </c>
      <c r="K43" s="3"/>
      <c r="L43" s="89"/>
      <c r="M43" s="101"/>
      <c r="N43" s="20">
        <f>IF(OR('Recueil des actions'!I43='Recueil des actions'!$E$190,'Recueil des actions'!I43='Recueil des actions'!$E$191),1,0)</f>
        <v>0</v>
      </c>
      <c r="O43" s="20">
        <f>IF(OR('Recueil des actions'!I43='Recueil des actions'!$E$190,'Recueil des actions'!I43='Recueil des actions'!$E$191),IF('Recueil des actions'!K43='Recueil des actions'!$F$190,1,IF('Recueil des actions'!K43='Recueil des actions'!$F$191,0.5,0)),0)</f>
        <v>0</v>
      </c>
    </row>
    <row r="44" spans="1:15" ht="25.5" x14ac:dyDescent="0.25">
      <c r="A44" s="84" t="e" cm="1">
        <f t="array" aca="1" ref="A44" ca="1">_xlfn.IFS(C44="Mieux se déplacer",1,C44="Mieux se loger",2,C44="Mieux préserver",3,C44="Mieux produire",4,C44="Mieux se nourrir",5)</f>
        <v>#NAME?</v>
      </c>
      <c r="B44" s="242"/>
      <c r="C44" s="115" t="s">
        <v>175</v>
      </c>
      <c r="D44" s="49" t="s">
        <v>187</v>
      </c>
      <c r="E44" s="49" t="s">
        <v>188</v>
      </c>
      <c r="F44" s="49" t="s">
        <v>180</v>
      </c>
      <c r="G44" s="49" t="s">
        <v>192</v>
      </c>
      <c r="H44" s="26">
        <f t="shared" si="2"/>
        <v>0</v>
      </c>
      <c r="I44" s="3"/>
      <c r="J44" s="27">
        <f t="shared" si="3"/>
        <v>1</v>
      </c>
      <c r="K44" s="3"/>
      <c r="L44" s="89"/>
      <c r="M44" s="101"/>
      <c r="N44" s="20">
        <f>IF(OR('Recueil des actions'!I44='Recueil des actions'!$E$190,'Recueil des actions'!I44='Recueil des actions'!$E$191),1,0)</f>
        <v>0</v>
      </c>
      <c r="O44" s="20">
        <f>IF(OR('Recueil des actions'!I44='Recueil des actions'!$E$190,'Recueil des actions'!I44='Recueil des actions'!$E$191),IF('Recueil des actions'!K44='Recueil des actions'!$F$190,1,IF('Recueil des actions'!K44='Recueil des actions'!$F$191,0.5,0)),0)</f>
        <v>0</v>
      </c>
    </row>
    <row r="45" spans="1:15" ht="25.5" x14ac:dyDescent="0.25">
      <c r="A45" s="84" t="e" cm="1">
        <f t="array" aca="1" ref="A45" ca="1">_xlfn.IFS(C45="Mieux se déplacer",1,C45="Mieux se loger",2,C45="Mieux préserver",3,C45="Mieux produire",4,C45="Mieux se nourrir",5)</f>
        <v>#NAME?</v>
      </c>
      <c r="B45" s="242"/>
      <c r="C45" s="115" t="s">
        <v>175</v>
      </c>
      <c r="D45" s="48" t="s">
        <v>187</v>
      </c>
      <c r="E45" s="48" t="s">
        <v>188</v>
      </c>
      <c r="F45" s="48" t="s">
        <v>164</v>
      </c>
      <c r="G45" s="48" t="s">
        <v>193</v>
      </c>
      <c r="H45" s="26">
        <f t="shared" si="2"/>
        <v>0</v>
      </c>
      <c r="I45" s="3"/>
      <c r="J45" s="27">
        <f t="shared" si="3"/>
        <v>1</v>
      </c>
      <c r="K45" s="3"/>
      <c r="L45" s="89"/>
      <c r="M45" s="101"/>
      <c r="N45" s="20">
        <f>IF(OR('Recueil des actions'!I45='Recueil des actions'!$E$190,'Recueil des actions'!I45='Recueil des actions'!$E$191),1,0)</f>
        <v>0</v>
      </c>
      <c r="O45" s="20">
        <f>IF(OR('Recueil des actions'!I45='Recueil des actions'!$E$190,'Recueil des actions'!I45='Recueil des actions'!$E$191),IF('Recueil des actions'!K45='Recueil des actions'!$F$190,1,IF('Recueil des actions'!K45='Recueil des actions'!$F$191,0.5,0)),0)</f>
        <v>0</v>
      </c>
    </row>
    <row r="46" spans="1:15" ht="25.5" x14ac:dyDescent="0.25">
      <c r="A46" s="84" t="e" cm="1">
        <f t="array" aca="1" ref="A46" ca="1">_xlfn.IFS(C46="Mieux se déplacer",1,C46="Mieux se loger",2,C46="Mieux préserver",3,C46="Mieux produire",4,C46="Mieux se nourrir",5)</f>
        <v>#NAME?</v>
      </c>
      <c r="B46" s="242"/>
      <c r="C46" s="115" t="s">
        <v>175</v>
      </c>
      <c r="D46" s="44" t="s">
        <v>187</v>
      </c>
      <c r="E46" s="44" t="s">
        <v>188</v>
      </c>
      <c r="F46" s="44" t="s">
        <v>194</v>
      </c>
      <c r="G46" s="44" t="s">
        <v>195</v>
      </c>
      <c r="H46" s="26">
        <f t="shared" si="2"/>
        <v>0</v>
      </c>
      <c r="I46" s="3"/>
      <c r="J46" s="27">
        <f t="shared" si="3"/>
        <v>1</v>
      </c>
      <c r="K46" s="3"/>
      <c r="L46" s="89"/>
      <c r="M46" s="101"/>
      <c r="N46" s="20">
        <f>IF(OR('Recueil des actions'!I46='Recueil des actions'!$E$190,'Recueil des actions'!I46='Recueil des actions'!$E$191),1,0)</f>
        <v>0</v>
      </c>
      <c r="O46" s="20">
        <f>IF(OR('Recueil des actions'!I46='Recueil des actions'!$E$190,'Recueil des actions'!I46='Recueil des actions'!$E$191),IF('Recueil des actions'!K46='Recueil des actions'!$F$190,1,IF('Recueil des actions'!K46='Recueil des actions'!$F$191,0.5,0)),0)</f>
        <v>0</v>
      </c>
    </row>
    <row r="47" spans="1:15" ht="25.5" x14ac:dyDescent="0.25">
      <c r="A47" s="84" t="e" cm="1">
        <f t="array" aca="1" ref="A47" ca="1">_xlfn.IFS(C47="Mieux se déplacer",1,C47="Mieux se loger",2,C47="Mieux préserver",3,C47="Mieux produire",4,C47="Mieux se nourrir",5)</f>
        <v>#NAME?</v>
      </c>
      <c r="B47" s="242"/>
      <c r="C47" s="115" t="s">
        <v>175</v>
      </c>
      <c r="D47" s="45" t="s">
        <v>187</v>
      </c>
      <c r="E47" s="45" t="s">
        <v>188</v>
      </c>
      <c r="F47" s="45" t="s">
        <v>196</v>
      </c>
      <c r="G47" s="45" t="s">
        <v>197</v>
      </c>
      <c r="H47" s="26">
        <f t="shared" si="2"/>
        <v>0</v>
      </c>
      <c r="I47" s="3"/>
      <c r="J47" s="27">
        <f t="shared" si="3"/>
        <v>1</v>
      </c>
      <c r="K47" s="3"/>
      <c r="L47" s="89"/>
      <c r="M47" s="101"/>
      <c r="N47" s="20">
        <f>IF(OR('Recueil des actions'!I47='Recueil des actions'!$E$190,'Recueil des actions'!I47='Recueil des actions'!$E$191),1,0)</f>
        <v>0</v>
      </c>
      <c r="O47" s="20">
        <f>IF(OR('Recueil des actions'!I47='Recueil des actions'!$E$190,'Recueil des actions'!I47='Recueil des actions'!$E$191),IF('Recueil des actions'!K47='Recueil des actions'!$F$190,1,IF('Recueil des actions'!K47='Recueil des actions'!$F$191,0.5,0)),0)</f>
        <v>0</v>
      </c>
    </row>
    <row r="48" spans="1:15" ht="25.5" x14ac:dyDescent="0.25">
      <c r="A48" s="84" t="e" cm="1">
        <f t="array" aca="1" ref="A48" ca="1">_xlfn.IFS(C48="Mieux se déplacer",1,C48="Mieux se loger",2,C48="Mieux préserver",3,C48="Mieux produire",4,C48="Mieux se nourrir",5)</f>
        <v>#NAME?</v>
      </c>
      <c r="B48" s="242"/>
      <c r="C48" s="115" t="s">
        <v>175</v>
      </c>
      <c r="D48" s="45" t="s">
        <v>187</v>
      </c>
      <c r="E48" s="45" t="s">
        <v>188</v>
      </c>
      <c r="F48" s="45" t="s">
        <v>198</v>
      </c>
      <c r="G48" s="45" t="s">
        <v>199</v>
      </c>
      <c r="H48" s="26">
        <f t="shared" si="2"/>
        <v>0</v>
      </c>
      <c r="I48" s="3"/>
      <c r="J48" s="27">
        <f t="shared" si="3"/>
        <v>1</v>
      </c>
      <c r="K48" s="3"/>
      <c r="L48" s="89"/>
      <c r="M48" s="101"/>
      <c r="N48" s="20">
        <f>IF(OR('Recueil des actions'!I48='Recueil des actions'!$E$190,'Recueil des actions'!I48='Recueil des actions'!$E$191),1,0)</f>
        <v>0</v>
      </c>
      <c r="O48" s="20">
        <f>IF(OR('Recueil des actions'!I48='Recueil des actions'!$E$190,'Recueil des actions'!I48='Recueil des actions'!$E$191),IF('Recueil des actions'!K48='Recueil des actions'!$F$190,1,IF('Recueil des actions'!K48='Recueil des actions'!$F$191,0.5,0)),0)</f>
        <v>0</v>
      </c>
    </row>
    <row r="49" spans="1:15" ht="25.5" x14ac:dyDescent="0.25">
      <c r="A49" s="84" t="e" cm="1">
        <f t="array" aca="1" ref="A49" ca="1">_xlfn.IFS(C49="Mieux se déplacer",1,C49="Mieux se loger",2,C49="Mieux préserver",3,C49="Mieux produire",4,C49="Mieux se nourrir",5)</f>
        <v>#NAME?</v>
      </c>
      <c r="B49" s="242"/>
      <c r="C49" s="115" t="s">
        <v>175</v>
      </c>
      <c r="D49" s="45" t="s">
        <v>187</v>
      </c>
      <c r="E49" s="45" t="s">
        <v>188</v>
      </c>
      <c r="F49" s="45" t="s">
        <v>164</v>
      </c>
      <c r="G49" s="45" t="s">
        <v>200</v>
      </c>
      <c r="H49" s="26">
        <f t="shared" si="2"/>
        <v>0</v>
      </c>
      <c r="I49" s="3"/>
      <c r="J49" s="27">
        <f t="shared" si="3"/>
        <v>1</v>
      </c>
      <c r="K49" s="3"/>
      <c r="L49" s="89"/>
      <c r="M49" s="101"/>
      <c r="N49" s="20">
        <f>IF(OR('Recueil des actions'!I49='Recueil des actions'!$E$190,'Recueil des actions'!I49='Recueil des actions'!$E$191),1,0)</f>
        <v>0</v>
      </c>
      <c r="O49" s="20">
        <f>IF(OR('Recueil des actions'!I49='Recueil des actions'!$E$190,'Recueil des actions'!I49='Recueil des actions'!$E$191),IF('Recueil des actions'!K49='Recueil des actions'!$F$190,1,IF('Recueil des actions'!K49='Recueil des actions'!$F$191,0.5,0)),0)</f>
        <v>0</v>
      </c>
    </row>
    <row r="50" spans="1:15" ht="25.5" x14ac:dyDescent="0.25">
      <c r="A50" s="84" t="e" cm="1">
        <f t="array" aca="1" ref="A50" ca="1">_xlfn.IFS(C50="Mieux se déplacer",1,C50="Mieux se loger",2,C50="Mieux préserver",3,C50="Mieux produire",4,C50="Mieux se nourrir",5)</f>
        <v>#NAME?</v>
      </c>
      <c r="B50" s="242"/>
      <c r="C50" s="115" t="s">
        <v>175</v>
      </c>
      <c r="D50" s="45" t="s">
        <v>187</v>
      </c>
      <c r="E50" s="45" t="s">
        <v>188</v>
      </c>
      <c r="F50" s="45" t="s">
        <v>149</v>
      </c>
      <c r="G50" s="45" t="s">
        <v>201</v>
      </c>
      <c r="H50" s="26">
        <f t="shared" si="2"/>
        <v>0</v>
      </c>
      <c r="I50" s="3"/>
      <c r="J50" s="27">
        <f t="shared" si="3"/>
        <v>1</v>
      </c>
      <c r="K50" s="3"/>
      <c r="L50" s="89"/>
      <c r="M50" s="101"/>
      <c r="N50" s="20">
        <f>IF(OR('Recueil des actions'!I50='Recueil des actions'!$E$190,'Recueil des actions'!I50='Recueil des actions'!$E$191),1,0)</f>
        <v>0</v>
      </c>
      <c r="O50" s="20">
        <f>IF(OR('Recueil des actions'!I50='Recueil des actions'!$E$190,'Recueil des actions'!I50='Recueil des actions'!$E$191),IF('Recueil des actions'!K50='Recueil des actions'!$F$190,1,IF('Recueil des actions'!K50='Recueil des actions'!$F$191,0.5,0)),0)</f>
        <v>0</v>
      </c>
    </row>
    <row r="51" spans="1:15" ht="38.25" x14ac:dyDescent="0.25">
      <c r="A51" s="84" t="e" cm="1">
        <f t="array" aca="1" ref="A51" ca="1">_xlfn.IFS(C51="Mieux se déplacer",1,C51="Mieux se loger",2,C51="Mieux préserver",3,C51="Mieux produire",4,C51="Mieux se nourrir",5)</f>
        <v>#NAME?</v>
      </c>
      <c r="B51" s="242"/>
      <c r="C51" s="115" t="s">
        <v>175</v>
      </c>
      <c r="D51" s="45" t="s">
        <v>187</v>
      </c>
      <c r="E51" s="45" t="s">
        <v>212</v>
      </c>
      <c r="F51" s="45" t="s">
        <v>189</v>
      </c>
      <c r="G51" s="45" t="s">
        <v>213</v>
      </c>
      <c r="H51" s="26">
        <f t="shared" si="2"/>
        <v>0</v>
      </c>
      <c r="I51" s="3"/>
      <c r="J51" s="27">
        <f t="shared" si="3"/>
        <v>1</v>
      </c>
      <c r="K51" s="3"/>
      <c r="L51" s="89"/>
      <c r="M51" s="101"/>
      <c r="N51" s="20">
        <f>IF(OR('Recueil des actions'!I51='Recueil des actions'!$E$190,'Recueil des actions'!I51='Recueil des actions'!$E$191),1,0)</f>
        <v>0</v>
      </c>
      <c r="O51" s="20">
        <f>IF(OR('Recueil des actions'!I51='Recueil des actions'!$E$190,'Recueil des actions'!I51='Recueil des actions'!$E$191),IF('Recueil des actions'!K51='Recueil des actions'!$F$190,1,IF('Recueil des actions'!K51='Recueil des actions'!$F$191,0.5,0)),0)</f>
        <v>0</v>
      </c>
    </row>
    <row r="52" spans="1:15" ht="38.25" x14ac:dyDescent="0.25">
      <c r="A52" s="84" t="e" cm="1">
        <f t="array" aca="1" ref="A52" ca="1">_xlfn.IFS(C52="Mieux se déplacer",1,C52="Mieux se loger",2,C52="Mieux préserver",3,C52="Mieux produire",4,C52="Mieux se nourrir",5)</f>
        <v>#NAME?</v>
      </c>
      <c r="B52" s="242"/>
      <c r="C52" s="115" t="s">
        <v>175</v>
      </c>
      <c r="D52" s="45" t="s">
        <v>187</v>
      </c>
      <c r="E52" s="45" t="s">
        <v>212</v>
      </c>
      <c r="F52" s="45" t="s">
        <v>164</v>
      </c>
      <c r="G52" s="45" t="s">
        <v>214</v>
      </c>
      <c r="H52" s="26">
        <f t="shared" si="2"/>
        <v>0</v>
      </c>
      <c r="I52" s="3"/>
      <c r="J52" s="27">
        <f t="shared" si="3"/>
        <v>1</v>
      </c>
      <c r="K52" s="3"/>
      <c r="L52" s="89"/>
      <c r="M52" s="101"/>
      <c r="N52" s="20">
        <f>IF(OR('Recueil des actions'!I52='Recueil des actions'!$E$190,'Recueil des actions'!I52='Recueil des actions'!$E$191),1,0)</f>
        <v>0</v>
      </c>
      <c r="O52" s="20">
        <f>IF(OR('Recueil des actions'!I52='Recueil des actions'!$E$190,'Recueil des actions'!I52='Recueil des actions'!$E$191),IF('Recueil des actions'!K52='Recueil des actions'!$F$190,1,IF('Recueil des actions'!K52='Recueil des actions'!$F$191,0.5,0)),0)</f>
        <v>0</v>
      </c>
    </row>
    <row r="53" spans="1:15" ht="25.5" x14ac:dyDescent="0.25">
      <c r="A53" s="84" t="e" cm="1">
        <f t="array" aca="1" ref="A53" ca="1">_xlfn.IFS(C53="Mieux se déplacer",1,C53="Mieux se loger",2,C53="Mieux préserver",3,C53="Mieux produire",4,C53="Mieux se nourrir",5)</f>
        <v>#NAME?</v>
      </c>
      <c r="B53" s="242"/>
      <c r="C53" s="115" t="s">
        <v>175</v>
      </c>
      <c r="D53" s="45" t="s">
        <v>187</v>
      </c>
      <c r="E53" s="45" t="s">
        <v>212</v>
      </c>
      <c r="F53" s="45" t="s">
        <v>149</v>
      </c>
      <c r="G53" s="45" t="s">
        <v>215</v>
      </c>
      <c r="H53" s="26">
        <f t="shared" si="2"/>
        <v>0</v>
      </c>
      <c r="I53" s="3"/>
      <c r="J53" s="27">
        <f t="shared" si="3"/>
        <v>1</v>
      </c>
      <c r="K53" s="3"/>
      <c r="L53" s="89"/>
      <c r="M53" s="101"/>
      <c r="N53" s="20">
        <f>IF(OR('Recueil des actions'!I53='Recueil des actions'!$E$190,'Recueil des actions'!I53='Recueil des actions'!$E$191),1,0)</f>
        <v>0</v>
      </c>
      <c r="O53" s="20">
        <f>IF(OR('Recueil des actions'!I53='Recueil des actions'!$E$190,'Recueil des actions'!I53='Recueil des actions'!$E$191),IF('Recueil des actions'!K53='Recueil des actions'!$F$190,1,IF('Recueil des actions'!K53='Recueil des actions'!$F$191,0.5,0)),0)</f>
        <v>0</v>
      </c>
    </row>
    <row r="54" spans="1:15" ht="25.5" x14ac:dyDescent="0.25">
      <c r="A54" s="84" t="e" cm="1">
        <f t="array" aca="1" ref="A54" ca="1">_xlfn.IFS(C54="Mieux se déplacer",1,C54="Mieux se loger",2,C54="Mieux préserver",3,C54="Mieux produire",4,C54="Mieux se nourrir",5)</f>
        <v>#NAME?</v>
      </c>
      <c r="B54" s="242"/>
      <c r="C54" s="115" t="s">
        <v>175</v>
      </c>
      <c r="D54" s="45" t="s">
        <v>187</v>
      </c>
      <c r="E54" s="45" t="s">
        <v>212</v>
      </c>
      <c r="F54" s="45" t="s">
        <v>189</v>
      </c>
      <c r="G54" s="45" t="s">
        <v>216</v>
      </c>
      <c r="H54" s="26">
        <f t="shared" si="2"/>
        <v>0</v>
      </c>
      <c r="I54" s="3"/>
      <c r="J54" s="27">
        <f t="shared" si="3"/>
        <v>1</v>
      </c>
      <c r="K54" s="3"/>
      <c r="L54" s="89"/>
      <c r="M54" s="101"/>
      <c r="N54" s="20">
        <f>IF(OR('Recueil des actions'!I54='Recueil des actions'!$E$190,'Recueil des actions'!I54='Recueil des actions'!$E$191),1,0)</f>
        <v>0</v>
      </c>
      <c r="O54" s="20">
        <f>IF(OR('Recueil des actions'!I54='Recueil des actions'!$E$190,'Recueil des actions'!I54='Recueil des actions'!$E$191),IF('Recueil des actions'!K54='Recueil des actions'!$F$190,1,IF('Recueil des actions'!K54='Recueil des actions'!$F$191,0.5,0)),0)</f>
        <v>0</v>
      </c>
    </row>
    <row r="55" spans="1:15" ht="38.25" x14ac:dyDescent="0.25">
      <c r="A55" s="84" t="e" cm="1">
        <f t="array" aca="1" ref="A55" ca="1">_xlfn.IFS(C55="Mieux se déplacer",1,C55="Mieux se loger",2,C55="Mieux préserver",3,C55="Mieux produire",4,C55="Mieux se nourrir",5)</f>
        <v>#NAME?</v>
      </c>
      <c r="B55" s="242"/>
      <c r="C55" s="115" t="s">
        <v>175</v>
      </c>
      <c r="D55" s="45" t="s">
        <v>187</v>
      </c>
      <c r="E55" s="45" t="s">
        <v>212</v>
      </c>
      <c r="F55" s="45" t="s">
        <v>189</v>
      </c>
      <c r="G55" s="45" t="s">
        <v>217</v>
      </c>
      <c r="H55" s="26">
        <f t="shared" si="2"/>
        <v>0</v>
      </c>
      <c r="I55" s="3"/>
      <c r="J55" s="27">
        <f t="shared" si="3"/>
        <v>1</v>
      </c>
      <c r="K55" s="3"/>
      <c r="L55" s="89"/>
      <c r="M55" s="101"/>
      <c r="N55" s="20">
        <f>IF(OR('Recueil des actions'!I55='Recueil des actions'!$E$190,'Recueil des actions'!I55='Recueil des actions'!$E$191),1,0)</f>
        <v>0</v>
      </c>
      <c r="O55" s="20">
        <f>IF(OR('Recueil des actions'!I55='Recueil des actions'!$E$190,'Recueil des actions'!I55='Recueil des actions'!$E$191),IF('Recueil des actions'!K55='Recueil des actions'!$F$190,1,IF('Recueil des actions'!K55='Recueil des actions'!$F$191,0.5,0)),0)</f>
        <v>0</v>
      </c>
    </row>
    <row r="56" spans="1:15" ht="38.25" x14ac:dyDescent="0.25">
      <c r="A56" s="84" t="e" cm="1">
        <f t="array" aca="1" ref="A56" ca="1">_xlfn.IFS(C56="Mieux se déplacer",1,C56="Mieux se loger",2,C56="Mieux préserver",3,C56="Mieux produire",4,C56="Mieux se nourrir",5)</f>
        <v>#NAME?</v>
      </c>
      <c r="B56" s="242"/>
      <c r="C56" s="115" t="s">
        <v>175</v>
      </c>
      <c r="D56" s="45" t="s">
        <v>187</v>
      </c>
      <c r="E56" s="45" t="s">
        <v>218</v>
      </c>
      <c r="F56" s="45" t="s">
        <v>164</v>
      </c>
      <c r="G56" s="45" t="s">
        <v>219</v>
      </c>
      <c r="H56" s="26">
        <f t="shared" si="2"/>
        <v>0</v>
      </c>
      <c r="I56" s="3"/>
      <c r="J56" s="27">
        <f t="shared" si="3"/>
        <v>1</v>
      </c>
      <c r="K56" s="3"/>
      <c r="L56" s="89"/>
      <c r="M56" s="101"/>
      <c r="N56" s="20">
        <f>IF(OR('Recueil des actions'!I56='Recueil des actions'!$E$190,'Recueil des actions'!I56='Recueil des actions'!$E$191),1,0)</f>
        <v>0</v>
      </c>
      <c r="O56" s="20">
        <f>IF(OR('Recueil des actions'!I56='Recueil des actions'!$E$190,'Recueil des actions'!I56='Recueil des actions'!$E$191),IF('Recueil des actions'!K56='Recueil des actions'!$F$190,1,IF('Recueil des actions'!K56='Recueil des actions'!$F$191,0.5,0)),0)</f>
        <v>0</v>
      </c>
    </row>
    <row r="57" spans="1:15" ht="51" x14ac:dyDescent="0.25">
      <c r="A57" s="84" t="e" cm="1">
        <f t="array" aca="1" ref="A57" ca="1">_xlfn.IFS(C57="Mieux se déplacer",1,C57="Mieux se loger",2,C57="Mieux préserver",3,C57="Mieux produire",4,C57="Mieux se nourrir",5)</f>
        <v>#NAME?</v>
      </c>
      <c r="B57" s="242"/>
      <c r="C57" s="115" t="s">
        <v>175</v>
      </c>
      <c r="D57" s="45" t="s">
        <v>187</v>
      </c>
      <c r="E57" s="45" t="s">
        <v>218</v>
      </c>
      <c r="F57" s="45" t="s">
        <v>164</v>
      </c>
      <c r="G57" s="45" t="s">
        <v>220</v>
      </c>
      <c r="H57" s="26">
        <f t="shared" si="2"/>
        <v>0</v>
      </c>
      <c r="I57" s="3"/>
      <c r="J57" s="27">
        <f t="shared" si="3"/>
        <v>1</v>
      </c>
      <c r="K57" s="3"/>
      <c r="L57" s="89"/>
      <c r="M57" s="101"/>
      <c r="N57" s="20">
        <f>IF(OR('Recueil des actions'!I57='Recueil des actions'!$E$190,'Recueil des actions'!I57='Recueil des actions'!$E$191),1,0)</f>
        <v>0</v>
      </c>
      <c r="O57" s="20">
        <f>IF(OR('Recueil des actions'!I57='Recueil des actions'!$E$190,'Recueil des actions'!I57='Recueil des actions'!$E$191),IF('Recueil des actions'!K57='Recueil des actions'!$F$190,1,IF('Recueil des actions'!K57='Recueil des actions'!$F$191,0.5,0)),0)</f>
        <v>0</v>
      </c>
    </row>
    <row r="58" spans="1:15" ht="25.5" x14ac:dyDescent="0.25">
      <c r="A58" s="84" t="e" cm="1">
        <f t="array" aca="1" ref="A58" ca="1">_xlfn.IFS(C58="Mieux se déplacer",1,C58="Mieux se loger",2,C58="Mieux préserver",3,C58="Mieux produire",4,C58="Mieux se nourrir",5)</f>
        <v>#NAME?</v>
      </c>
      <c r="B58" s="242"/>
      <c r="C58" s="115" t="s">
        <v>175</v>
      </c>
      <c r="D58" s="45" t="s">
        <v>187</v>
      </c>
      <c r="E58" s="45" t="s">
        <v>218</v>
      </c>
      <c r="F58" s="45" t="s">
        <v>169</v>
      </c>
      <c r="G58" s="45" t="s">
        <v>221</v>
      </c>
      <c r="H58" s="26">
        <f t="shared" si="2"/>
        <v>0</v>
      </c>
      <c r="I58" s="3"/>
      <c r="J58" s="27">
        <f t="shared" si="3"/>
        <v>1</v>
      </c>
      <c r="K58" s="3"/>
      <c r="L58" s="89"/>
      <c r="M58" s="101"/>
      <c r="N58" s="20">
        <f>IF(OR('Recueil des actions'!I58='Recueil des actions'!$E$190,'Recueil des actions'!I58='Recueil des actions'!$E$191),1,0)</f>
        <v>0</v>
      </c>
      <c r="O58" s="20">
        <f>IF(OR('Recueil des actions'!I58='Recueil des actions'!$E$190,'Recueil des actions'!I58='Recueil des actions'!$E$191),IF('Recueil des actions'!K58='Recueil des actions'!$F$190,1,IF('Recueil des actions'!K58='Recueil des actions'!$F$191,0.5,0)),0)</f>
        <v>0</v>
      </c>
    </row>
    <row r="59" spans="1:15" ht="25.5" x14ac:dyDescent="0.25">
      <c r="A59" s="84" t="e" cm="1">
        <f t="array" aca="1" ref="A59" ca="1">_xlfn.IFS(C59="Mieux se déplacer",1,C59="Mieux se loger",2,C59="Mieux préserver",3,C59="Mieux produire",4,C59="Mieux se nourrir",5)</f>
        <v>#NAME?</v>
      </c>
      <c r="B59" s="242"/>
      <c r="C59" s="115" t="s">
        <v>175</v>
      </c>
      <c r="D59" s="45" t="s">
        <v>187</v>
      </c>
      <c r="E59" s="45" t="s">
        <v>222</v>
      </c>
      <c r="F59" s="45" t="s">
        <v>153</v>
      </c>
      <c r="G59" s="45" t="s">
        <v>223</v>
      </c>
      <c r="H59" s="26">
        <f t="shared" si="2"/>
        <v>0</v>
      </c>
      <c r="I59" s="3"/>
      <c r="J59" s="27">
        <f t="shared" si="3"/>
        <v>1</v>
      </c>
      <c r="K59" s="3"/>
      <c r="L59" s="89"/>
      <c r="M59" s="101"/>
      <c r="N59" s="20">
        <f>IF(OR('Recueil des actions'!I59='Recueil des actions'!$E$190,'Recueil des actions'!I59='Recueil des actions'!$E$191),1,0)</f>
        <v>0</v>
      </c>
      <c r="O59" s="20">
        <f>IF(OR('Recueil des actions'!I59='Recueil des actions'!$E$190,'Recueil des actions'!I59='Recueil des actions'!$E$191),IF('Recueil des actions'!K59='Recueil des actions'!$F$190,1,IF('Recueil des actions'!K59='Recueil des actions'!$F$191,0.5,0)),0)</f>
        <v>0</v>
      </c>
    </row>
    <row r="60" spans="1:15" ht="38.25" x14ac:dyDescent="0.25">
      <c r="A60" s="84" t="e" cm="1">
        <f t="array" aca="1" ref="A60" ca="1">_xlfn.IFS(C60="Mieux se déplacer",1,C60="Mieux se loger",2,C60="Mieux préserver",3,C60="Mieux produire",4,C60="Mieux se nourrir",5)</f>
        <v>#NAME?</v>
      </c>
      <c r="B60" s="242"/>
      <c r="C60" s="115" t="s">
        <v>175</v>
      </c>
      <c r="D60" s="45" t="s">
        <v>187</v>
      </c>
      <c r="E60" s="45" t="s">
        <v>222</v>
      </c>
      <c r="F60" s="45" t="s">
        <v>164</v>
      </c>
      <c r="G60" s="45" t="s">
        <v>224</v>
      </c>
      <c r="H60" s="26">
        <f t="shared" si="2"/>
        <v>0</v>
      </c>
      <c r="I60" s="3"/>
      <c r="J60" s="27">
        <f t="shared" si="3"/>
        <v>1</v>
      </c>
      <c r="K60" s="3"/>
      <c r="L60" s="89"/>
      <c r="M60" s="101"/>
      <c r="N60" s="20">
        <f>IF(OR('Recueil des actions'!I60='Recueil des actions'!$E$190,'Recueil des actions'!I60='Recueil des actions'!$E$191),1,0)</f>
        <v>0</v>
      </c>
      <c r="O60" s="20">
        <f>IF(OR('Recueil des actions'!I60='Recueil des actions'!$E$190,'Recueil des actions'!I60='Recueil des actions'!$E$191),IF('Recueil des actions'!K60='Recueil des actions'!$F$190,1,IF('Recueil des actions'!K60='Recueil des actions'!$F$191,0.5,0)),0)</f>
        <v>0</v>
      </c>
    </row>
    <row r="61" spans="1:15" ht="25.5" x14ac:dyDescent="0.25">
      <c r="A61" s="84" t="e" cm="1">
        <f t="array" aca="1" ref="A61" ca="1">_xlfn.IFS(C61="Mieux se déplacer",1,C61="Mieux se loger",2,C61="Mieux préserver",3,C61="Mieux produire",4,C61="Mieux se nourrir",5)</f>
        <v>#NAME?</v>
      </c>
      <c r="B61" s="242"/>
      <c r="C61" s="115" t="s">
        <v>175</v>
      </c>
      <c r="D61" s="45" t="s">
        <v>187</v>
      </c>
      <c r="E61" s="45" t="s">
        <v>222</v>
      </c>
      <c r="F61" s="45" t="s">
        <v>164</v>
      </c>
      <c r="G61" s="45" t="s">
        <v>225</v>
      </c>
      <c r="H61" s="26">
        <f t="shared" si="2"/>
        <v>0</v>
      </c>
      <c r="I61" s="3"/>
      <c r="J61" s="27">
        <f t="shared" si="3"/>
        <v>1</v>
      </c>
      <c r="K61" s="3"/>
      <c r="L61" s="89"/>
      <c r="M61" s="101"/>
      <c r="N61" s="20">
        <f>IF(OR('Recueil des actions'!I61='Recueil des actions'!$E$190,'Recueil des actions'!I61='Recueil des actions'!$E$191),1,0)</f>
        <v>0</v>
      </c>
      <c r="O61" s="20">
        <f>IF(OR('Recueil des actions'!I61='Recueil des actions'!$E$190,'Recueil des actions'!I61='Recueil des actions'!$E$191),IF('Recueil des actions'!K61='Recueil des actions'!$F$190,1,IF('Recueil des actions'!K61='Recueil des actions'!$F$191,0.5,0)),0)</f>
        <v>0</v>
      </c>
    </row>
    <row r="62" spans="1:15" ht="38.25" x14ac:dyDescent="0.25">
      <c r="A62" s="84" t="e" cm="1">
        <f t="array" aca="1" ref="A62" ca="1">_xlfn.IFS(C62="Mieux se déplacer",1,C62="Mieux se loger",2,C62="Mieux préserver",3,C62="Mieux produire",4,C62="Mieux se nourrir",5)</f>
        <v>#NAME?</v>
      </c>
      <c r="B62" s="242"/>
      <c r="C62" s="115" t="s">
        <v>175</v>
      </c>
      <c r="D62" s="47" t="s">
        <v>187</v>
      </c>
      <c r="E62" s="47" t="s">
        <v>222</v>
      </c>
      <c r="F62" s="47" t="s">
        <v>198</v>
      </c>
      <c r="G62" s="47" t="s">
        <v>226</v>
      </c>
      <c r="H62" s="26">
        <f t="shared" si="2"/>
        <v>0</v>
      </c>
      <c r="I62" s="3"/>
      <c r="J62" s="27">
        <f t="shared" si="3"/>
        <v>1</v>
      </c>
      <c r="K62" s="3"/>
      <c r="L62" s="89"/>
      <c r="M62" s="101"/>
      <c r="N62" s="20">
        <f>IF(OR('Recueil des actions'!I62='Recueil des actions'!$E$190,'Recueil des actions'!I62='Recueil des actions'!$E$191),1,0)</f>
        <v>0</v>
      </c>
      <c r="O62" s="20">
        <f>IF(OR('Recueil des actions'!I62='Recueil des actions'!$E$190,'Recueil des actions'!I62='Recueil des actions'!$E$191),IF('Recueil des actions'!K62='Recueil des actions'!$F$190,1,IF('Recueil des actions'!K62='Recueil des actions'!$F$191,0.5,0)),0)</f>
        <v>0</v>
      </c>
    </row>
    <row r="63" spans="1:15" ht="25.5" x14ac:dyDescent="0.25">
      <c r="A63" s="84" t="e" cm="1">
        <f t="array" aca="1" ref="A63" ca="1">_xlfn.IFS(C63="Mieux se déplacer",1,C63="Mieux se loger",2,C63="Mieux préserver",3,C63="Mieux produire",4,C63="Mieux se nourrir",5)</f>
        <v>#NAME?</v>
      </c>
      <c r="B63" s="242"/>
      <c r="C63" s="115" t="s">
        <v>175</v>
      </c>
      <c r="D63" s="47" t="s">
        <v>187</v>
      </c>
      <c r="E63" s="47" t="s">
        <v>222</v>
      </c>
      <c r="F63" s="47" t="s">
        <v>169</v>
      </c>
      <c r="G63" s="47" t="s">
        <v>227</v>
      </c>
      <c r="H63" s="26">
        <f t="shared" si="2"/>
        <v>0</v>
      </c>
      <c r="I63" s="3"/>
      <c r="J63" s="27">
        <f t="shared" si="3"/>
        <v>1</v>
      </c>
      <c r="K63" s="3"/>
      <c r="L63" s="89"/>
      <c r="M63" s="101"/>
      <c r="N63" s="20">
        <f>IF(OR('Recueil des actions'!I63='Recueil des actions'!$E$190,'Recueil des actions'!I63='Recueil des actions'!$E$191),1,0)</f>
        <v>0</v>
      </c>
      <c r="O63" s="20">
        <f>IF(OR('Recueil des actions'!I63='Recueil des actions'!$E$190,'Recueil des actions'!I63='Recueil des actions'!$E$191),IF('Recueil des actions'!K63='Recueil des actions'!$F$190,1,IF('Recueil des actions'!K63='Recueil des actions'!$F$191,0.5,0)),0)</f>
        <v>0</v>
      </c>
    </row>
    <row r="64" spans="1:15" ht="25.5" x14ac:dyDescent="0.25">
      <c r="A64" s="84" t="e" cm="1">
        <f t="array" aca="1" ref="A64" ca="1">_xlfn.IFS(C64="Mieux se déplacer",1,C64="Mieux se loger",2,C64="Mieux préserver",3,C64="Mieux produire",4,C64="Mieux se nourrir",5)</f>
        <v>#NAME?</v>
      </c>
      <c r="B64" s="242"/>
      <c r="C64" s="115" t="s">
        <v>175</v>
      </c>
      <c r="D64" s="47" t="s">
        <v>187</v>
      </c>
      <c r="E64" s="47" t="s">
        <v>222</v>
      </c>
      <c r="F64" s="47" t="s">
        <v>164</v>
      </c>
      <c r="G64" s="47" t="s">
        <v>228</v>
      </c>
      <c r="H64" s="26">
        <f t="shared" si="2"/>
        <v>0</v>
      </c>
      <c r="I64" s="3"/>
      <c r="J64" s="27">
        <f t="shared" si="3"/>
        <v>1</v>
      </c>
      <c r="K64" s="3"/>
      <c r="L64" s="89"/>
      <c r="M64" s="101"/>
      <c r="N64" s="20">
        <f>IF(OR('Recueil des actions'!I64='Recueil des actions'!$E$190,'Recueil des actions'!I64='Recueil des actions'!$E$191),1,0)</f>
        <v>0</v>
      </c>
      <c r="O64" s="20">
        <f>IF(OR('Recueil des actions'!I64='Recueil des actions'!$E$190,'Recueil des actions'!I64='Recueil des actions'!$E$191),IF('Recueil des actions'!K64='Recueil des actions'!$F$190,1,IF('Recueil des actions'!K64='Recueil des actions'!$F$191,0.5,0)),0)</f>
        <v>0</v>
      </c>
    </row>
    <row r="65" spans="1:15" ht="38.25" x14ac:dyDescent="0.25">
      <c r="A65" s="84" t="e" cm="1">
        <f t="array" aca="1" ref="A65" ca="1">_xlfn.IFS(C65="Mieux se déplacer",1,C65="Mieux se loger",2,C65="Mieux préserver",3,C65="Mieux produire",4,C65="Mieux se nourrir",5)</f>
        <v>#NAME?</v>
      </c>
      <c r="B65" s="242"/>
      <c r="C65" s="115" t="s">
        <v>175</v>
      </c>
      <c r="D65" s="47" t="s">
        <v>187</v>
      </c>
      <c r="E65" s="47" t="s">
        <v>222</v>
      </c>
      <c r="F65" s="47" t="s">
        <v>164</v>
      </c>
      <c r="G65" s="47" t="s">
        <v>229</v>
      </c>
      <c r="H65" s="26">
        <f t="shared" si="2"/>
        <v>0</v>
      </c>
      <c r="I65" s="3"/>
      <c r="J65" s="27">
        <f t="shared" si="3"/>
        <v>1</v>
      </c>
      <c r="K65" s="3"/>
      <c r="L65" s="89"/>
      <c r="M65" s="101"/>
      <c r="N65" s="20">
        <f>IF(OR('Recueil des actions'!I65='Recueil des actions'!$E$190,'Recueil des actions'!I65='Recueil des actions'!$E$191),1,0)</f>
        <v>0</v>
      </c>
      <c r="O65" s="20">
        <f>IF(OR('Recueil des actions'!I65='Recueil des actions'!$E$190,'Recueil des actions'!I65='Recueil des actions'!$E$191),IF('Recueil des actions'!K65='Recueil des actions'!$F$190,1,IF('Recueil des actions'!K65='Recueil des actions'!$F$191,0.5,0)),0)</f>
        <v>0</v>
      </c>
    </row>
    <row r="66" spans="1:15" ht="25.5" x14ac:dyDescent="0.25">
      <c r="A66" s="84" t="e" cm="1">
        <f t="array" aca="1" ref="A66" ca="1">_xlfn.IFS(C66="Mieux se déplacer",1,C66="Mieux se loger",2,C66="Mieux préserver",3,C66="Mieux produire",4,C66="Mieux se nourrir",5)</f>
        <v>#NAME?</v>
      </c>
      <c r="B66" s="242"/>
      <c r="C66" s="115" t="s">
        <v>175</v>
      </c>
      <c r="D66" s="47" t="s">
        <v>230</v>
      </c>
      <c r="E66" s="47" t="s">
        <v>231</v>
      </c>
      <c r="F66" s="47" t="s">
        <v>198</v>
      </c>
      <c r="G66" s="47" t="s">
        <v>232</v>
      </c>
      <c r="H66" s="26">
        <f t="shared" si="2"/>
        <v>0</v>
      </c>
      <c r="I66" s="3"/>
      <c r="J66" s="27">
        <f t="shared" si="3"/>
        <v>1</v>
      </c>
      <c r="K66" s="3"/>
      <c r="L66" s="89"/>
      <c r="M66" s="101"/>
      <c r="N66" s="20">
        <f>IF(OR('Recueil des actions'!I66='Recueil des actions'!$E$190,'Recueil des actions'!I66='Recueil des actions'!$E$191),1,0)</f>
        <v>0</v>
      </c>
      <c r="O66" s="20">
        <f>IF(OR('Recueil des actions'!I66='Recueil des actions'!$E$190,'Recueil des actions'!I66='Recueil des actions'!$E$191),IF('Recueil des actions'!K66='Recueil des actions'!$F$190,1,IF('Recueil des actions'!K66='Recueil des actions'!$F$191,0.5,0)),0)</f>
        <v>0</v>
      </c>
    </row>
    <row r="67" spans="1:15" ht="25.5" x14ac:dyDescent="0.25">
      <c r="A67" s="84" t="e" cm="1">
        <f t="array" aca="1" ref="A67" ca="1">_xlfn.IFS(C67="Mieux se déplacer",1,C67="Mieux se loger",2,C67="Mieux préserver",3,C67="Mieux produire",4,C67="Mieux se nourrir",5)</f>
        <v>#NAME?</v>
      </c>
      <c r="B67" s="242"/>
      <c r="C67" s="115" t="s">
        <v>175</v>
      </c>
      <c r="D67" s="45" t="s">
        <v>230</v>
      </c>
      <c r="E67" s="45" t="s">
        <v>233</v>
      </c>
      <c r="F67" s="45" t="s">
        <v>149</v>
      </c>
      <c r="G67" s="45" t="s">
        <v>234</v>
      </c>
      <c r="H67" s="26">
        <f t="shared" si="2"/>
        <v>0</v>
      </c>
      <c r="I67" s="3"/>
      <c r="J67" s="27">
        <f t="shared" si="3"/>
        <v>1</v>
      </c>
      <c r="K67" s="3"/>
      <c r="L67" s="89"/>
      <c r="M67" s="101"/>
      <c r="N67" s="20">
        <f>IF(OR('Recueil des actions'!I67='Recueil des actions'!$E$190,'Recueil des actions'!I67='Recueil des actions'!$E$191),1,0)</f>
        <v>0</v>
      </c>
      <c r="O67" s="20">
        <f>IF(OR('Recueil des actions'!I67='Recueil des actions'!$E$190,'Recueil des actions'!I67='Recueil des actions'!$E$191),IF('Recueil des actions'!K67='Recueil des actions'!$F$190,1,IF('Recueil des actions'!K67='Recueil des actions'!$F$191,0.5,0)),0)</f>
        <v>0</v>
      </c>
    </row>
    <row r="68" spans="1:15" ht="25.5" x14ac:dyDescent="0.25">
      <c r="A68" s="84" t="e" cm="1">
        <f t="array" aca="1" ref="A68" ca="1">_xlfn.IFS(C68="Mieux se déplacer",1,C68="Mieux se loger",2,C68="Mieux préserver",3,C68="Mieux produire",4,C68="Mieux se nourrir",5)</f>
        <v>#NAME?</v>
      </c>
      <c r="B68" s="242"/>
      <c r="C68" s="115" t="s">
        <v>175</v>
      </c>
      <c r="D68" s="45" t="s">
        <v>230</v>
      </c>
      <c r="E68" s="45" t="s">
        <v>233</v>
      </c>
      <c r="F68" s="45" t="s">
        <v>235</v>
      </c>
      <c r="G68" s="45" t="s">
        <v>236</v>
      </c>
      <c r="H68" s="26">
        <f t="shared" ref="H68:H76" si="4">IF(I68=E$190,3,IF(I68=E$191,2,IF(I68=E$192,1,0)))</f>
        <v>0</v>
      </c>
      <c r="I68" s="3"/>
      <c r="J68" s="27">
        <f t="shared" ref="J68:J76" si="5">IF(K68=F$190,5,IF(K68=F$191,4,IF(K68=F$192,3,IF(K68=F$193,2,1))))</f>
        <v>1</v>
      </c>
      <c r="K68" s="3"/>
      <c r="L68" s="89"/>
      <c r="M68" s="101"/>
      <c r="N68" s="20">
        <f>IF(OR('Recueil des actions'!I68='Recueil des actions'!$E$190,'Recueil des actions'!I68='Recueil des actions'!$E$191),1,0)</f>
        <v>0</v>
      </c>
      <c r="O68" s="20">
        <f>IF(OR('Recueil des actions'!I68='Recueil des actions'!$E$190,'Recueil des actions'!I68='Recueil des actions'!$E$191),IF('Recueil des actions'!K68='Recueil des actions'!$F$190,1,IF('Recueil des actions'!K68='Recueil des actions'!$F$191,0.5,0)),0)</f>
        <v>0</v>
      </c>
    </row>
    <row r="69" spans="1:15" ht="25.5" x14ac:dyDescent="0.25">
      <c r="A69" s="84" t="e" cm="1">
        <f t="array" aca="1" ref="A69" ca="1">_xlfn.IFS(C69="Mieux se déplacer",1,C69="Mieux se loger",2,C69="Mieux préserver",3,C69="Mieux produire",4,C69="Mieux se nourrir",5)</f>
        <v>#NAME?</v>
      </c>
      <c r="B69" s="242"/>
      <c r="C69" s="115" t="s">
        <v>175</v>
      </c>
      <c r="D69" s="45" t="s">
        <v>230</v>
      </c>
      <c r="E69" s="45" t="s">
        <v>233</v>
      </c>
      <c r="F69" s="45" t="s">
        <v>235</v>
      </c>
      <c r="G69" s="45" t="s">
        <v>237</v>
      </c>
      <c r="H69" s="26">
        <f t="shared" si="4"/>
        <v>0</v>
      </c>
      <c r="I69" s="3"/>
      <c r="J69" s="27">
        <f t="shared" si="5"/>
        <v>1</v>
      </c>
      <c r="K69" s="3"/>
      <c r="L69" s="89"/>
      <c r="M69" s="101"/>
      <c r="N69" s="20">
        <f>IF(OR('Recueil des actions'!I69='Recueil des actions'!$E$190,'Recueil des actions'!I69='Recueil des actions'!$E$191),1,0)</f>
        <v>0</v>
      </c>
      <c r="O69" s="20">
        <f>IF(OR('Recueil des actions'!I69='Recueil des actions'!$E$190,'Recueil des actions'!I69='Recueil des actions'!$E$191),IF('Recueil des actions'!K69='Recueil des actions'!$F$190,1,IF('Recueil des actions'!K69='Recueil des actions'!$F$191,0.5,0)),0)</f>
        <v>0</v>
      </c>
    </row>
    <row r="70" spans="1:15" ht="38.25" x14ac:dyDescent="0.25">
      <c r="A70" s="84" t="e" cm="1">
        <f t="array" aca="1" ref="A70" ca="1">_xlfn.IFS(C70="Mieux se déplacer",1,C70="Mieux se loger",2,C70="Mieux préserver",3,C70="Mieux produire",4,C70="Mieux se nourrir",5)</f>
        <v>#NAME?</v>
      </c>
      <c r="B70" s="242"/>
      <c r="C70" s="115" t="s">
        <v>175</v>
      </c>
      <c r="D70" s="117" t="s">
        <v>238</v>
      </c>
      <c r="E70" s="117" t="s">
        <v>239</v>
      </c>
      <c r="F70" s="117" t="s">
        <v>198</v>
      </c>
      <c r="G70" s="117" t="s">
        <v>240</v>
      </c>
      <c r="H70" s="26">
        <f t="shared" si="4"/>
        <v>0</v>
      </c>
      <c r="I70" s="3"/>
      <c r="J70" s="27">
        <f t="shared" si="5"/>
        <v>1</v>
      </c>
      <c r="K70" s="3"/>
      <c r="L70" s="89"/>
      <c r="M70" s="101"/>
      <c r="N70" s="20">
        <f>IF(OR('Recueil des actions'!I70='Recueil des actions'!$E$190,'Recueil des actions'!I70='Recueil des actions'!$E$191),1,0)</f>
        <v>0</v>
      </c>
      <c r="O70" s="20">
        <f>IF(OR('Recueil des actions'!I70='Recueil des actions'!$E$190,'Recueil des actions'!I70='Recueil des actions'!$E$191),IF('Recueil des actions'!K70='Recueil des actions'!$F$190,1,IF('Recueil des actions'!K70='Recueil des actions'!$F$191,0.5,0)),0)</f>
        <v>0</v>
      </c>
    </row>
    <row r="71" spans="1:15" ht="38.25" x14ac:dyDescent="0.25">
      <c r="A71" s="84" t="e" cm="1">
        <f t="array" aca="1" ref="A71" ca="1">_xlfn.IFS(C71="Mieux se déplacer",1,C71="Mieux se loger",2,C71="Mieux préserver",3,C71="Mieux produire",4,C71="Mieux se nourrir",5)</f>
        <v>#NAME?</v>
      </c>
      <c r="B71" s="242"/>
      <c r="C71" s="115" t="s">
        <v>175</v>
      </c>
      <c r="D71" s="45" t="s">
        <v>230</v>
      </c>
      <c r="E71" s="45" t="s">
        <v>241</v>
      </c>
      <c r="F71" s="45" t="s">
        <v>235</v>
      </c>
      <c r="G71" s="45" t="s">
        <v>242</v>
      </c>
      <c r="H71" s="26">
        <f t="shared" si="4"/>
        <v>0</v>
      </c>
      <c r="I71" s="3"/>
      <c r="J71" s="27">
        <f t="shared" si="5"/>
        <v>1</v>
      </c>
      <c r="K71" s="3"/>
      <c r="L71" s="89"/>
      <c r="M71" s="101"/>
      <c r="N71" s="20">
        <f>IF(OR('Recueil des actions'!I71='Recueil des actions'!$E$190,'Recueil des actions'!I71='Recueil des actions'!$E$191),1,0)</f>
        <v>0</v>
      </c>
      <c r="O71" s="20">
        <f>IF(OR('Recueil des actions'!I71='Recueil des actions'!$E$190,'Recueil des actions'!I71='Recueil des actions'!$E$191),IF('Recueil des actions'!K71='Recueil des actions'!$F$190,1,IF('Recueil des actions'!K71='Recueil des actions'!$F$191,0.5,0)),0)</f>
        <v>0</v>
      </c>
    </row>
    <row r="72" spans="1:15" ht="25.5" x14ac:dyDescent="0.25">
      <c r="A72" s="84" t="e" cm="1">
        <f t="array" aca="1" ref="A72" ca="1">_xlfn.IFS(C72="Mieux se déplacer",1,C72="Mieux se loger",2,C72="Mieux préserver",3,C72="Mieux produire",4,C72="Mieux se nourrir",5)</f>
        <v>#NAME?</v>
      </c>
      <c r="B72" s="242"/>
      <c r="C72" s="126" t="s">
        <v>175</v>
      </c>
      <c r="D72" s="49" t="s">
        <v>230</v>
      </c>
      <c r="E72" s="49" t="s">
        <v>241</v>
      </c>
      <c r="F72" s="49" t="s">
        <v>149</v>
      </c>
      <c r="G72" s="49" t="s">
        <v>243</v>
      </c>
      <c r="H72" s="128">
        <f t="shared" si="4"/>
        <v>0</v>
      </c>
      <c r="I72" s="129"/>
      <c r="J72" s="130">
        <f t="shared" si="5"/>
        <v>1</v>
      </c>
      <c r="K72" s="237"/>
      <c r="L72" s="131"/>
      <c r="M72" s="132"/>
      <c r="N72" s="20">
        <f>IF(OR('Recueil des actions'!I72='Recueil des actions'!$E$190,'Recueil des actions'!I72='Recueil des actions'!$E$191),1,0)</f>
        <v>0</v>
      </c>
      <c r="O72" s="20">
        <f>IF(OR('Recueil des actions'!I72='Recueil des actions'!$E$190,'Recueil des actions'!I72='Recueil des actions'!$E$191),IF('Recueil des actions'!K72='Recueil des actions'!$F$190,1,IF('Recueil des actions'!K72='Recueil des actions'!$F$191,0.5,0)),0)</f>
        <v>0</v>
      </c>
    </row>
    <row r="73" spans="1:15" ht="38.25" x14ac:dyDescent="0.25">
      <c r="A73" s="84" t="e" cm="1">
        <f t="array" aca="1" ref="A73" ca="1">_xlfn.IFS(C73="Mieux se déplacer",1,C73="Mieux se loger",2,C73="Mieux préserver",3,C73="Mieux produire",4,C73="Mieux se nourrir",5)</f>
        <v>#NAME?</v>
      </c>
      <c r="B73" s="236"/>
      <c r="C73" s="115" t="s">
        <v>175</v>
      </c>
      <c r="D73" s="48" t="s">
        <v>230</v>
      </c>
      <c r="E73" s="48" t="s">
        <v>241</v>
      </c>
      <c r="F73" s="48" t="s">
        <v>149</v>
      </c>
      <c r="G73" s="50" t="s">
        <v>244</v>
      </c>
      <c r="H73" s="238">
        <f t="shared" si="4"/>
        <v>0</v>
      </c>
      <c r="I73" s="239"/>
      <c r="J73" s="240">
        <f t="shared" si="5"/>
        <v>1</v>
      </c>
      <c r="K73" s="239"/>
      <c r="L73" s="89"/>
      <c r="M73" s="101"/>
      <c r="N73" s="20">
        <f>IF(OR('Recueil des actions'!I73='Recueil des actions'!$E$190,'Recueil des actions'!I73='Recueil des actions'!$E$191),1,0)</f>
        <v>0</v>
      </c>
      <c r="O73" s="20">
        <f>IF(OR('Recueil des actions'!I73='Recueil des actions'!$E$190,'Recueil des actions'!I73='Recueil des actions'!$E$191),IF('Recueil des actions'!K73='Recueil des actions'!$F$190,1,IF('Recueil des actions'!K73='Recueil des actions'!$F$191,0.5,0)),0)</f>
        <v>0</v>
      </c>
    </row>
    <row r="74" spans="1:15" ht="51" x14ac:dyDescent="0.25">
      <c r="A74" s="84" t="e" cm="1">
        <f t="array" aca="1" ref="A74" ca="1">_xlfn.IFS(C74="Mieux se déplacer",1,C74="Mieux se loger",2,C74="Mieux préserver",3,C74="Mieux produire",4,C74="Mieux se nourrir",5)</f>
        <v>#NAME?</v>
      </c>
      <c r="B74" s="242"/>
      <c r="C74" s="115" t="s">
        <v>175</v>
      </c>
      <c r="D74" s="45" t="s">
        <v>205</v>
      </c>
      <c r="E74" s="45" t="s">
        <v>206</v>
      </c>
      <c r="F74" s="45" t="s">
        <v>149</v>
      </c>
      <c r="G74" s="45" t="s">
        <v>207</v>
      </c>
      <c r="H74" s="26">
        <f t="shared" si="4"/>
        <v>0</v>
      </c>
      <c r="I74" s="3"/>
      <c r="J74" s="27">
        <f t="shared" si="5"/>
        <v>1</v>
      </c>
      <c r="K74" s="3"/>
      <c r="L74" s="89"/>
      <c r="M74" s="101"/>
      <c r="N74" s="20">
        <f>IF(OR('Recueil des actions'!I74='Recueil des actions'!$E$190,'Recueil des actions'!I74='Recueil des actions'!$E$191),1,0)</f>
        <v>0</v>
      </c>
      <c r="O74" s="20">
        <f>IF(OR('Recueil des actions'!I74='Recueil des actions'!$E$190,'Recueil des actions'!I74='Recueil des actions'!$E$191),IF('Recueil des actions'!K74='Recueil des actions'!$F$190,1,IF('Recueil des actions'!K74='Recueil des actions'!$F$191,0.5,0)),0)</f>
        <v>0</v>
      </c>
    </row>
    <row r="75" spans="1:15" ht="51" x14ac:dyDescent="0.25">
      <c r="A75" s="84" t="e" cm="1">
        <f t="array" aca="1" ref="A75" ca="1">_xlfn.IFS(C75="Mieux se déplacer",1,C75="Mieux se loger",2,C75="Mieux préserver",3,C75="Mieux produire",4,C75="Mieux se nourrir",5)</f>
        <v>#NAME?</v>
      </c>
      <c r="B75" s="242"/>
      <c r="C75" s="137" t="s">
        <v>175</v>
      </c>
      <c r="D75" s="44" t="s">
        <v>205</v>
      </c>
      <c r="E75" s="44" t="s">
        <v>208</v>
      </c>
      <c r="F75" s="44" t="s">
        <v>209</v>
      </c>
      <c r="G75" s="44" t="s">
        <v>210</v>
      </c>
      <c r="H75" s="26">
        <f t="shared" si="4"/>
        <v>0</v>
      </c>
      <c r="I75" s="3"/>
      <c r="J75" s="27">
        <f t="shared" si="5"/>
        <v>1</v>
      </c>
      <c r="K75" s="78"/>
      <c r="L75" s="92"/>
      <c r="M75" s="116"/>
      <c r="N75" s="20">
        <f>IF(OR('Recueil des actions'!I75='Recueil des actions'!$E$190,'Recueil des actions'!I75='Recueil des actions'!$E$191),1,0)</f>
        <v>0</v>
      </c>
      <c r="O75" s="20">
        <f>IF(OR('Recueil des actions'!I75='Recueil des actions'!$E$190,'Recueil des actions'!I75='Recueil des actions'!$E$191),IF('Recueil des actions'!K75='Recueil des actions'!$F$190,1,IF('Recueil des actions'!K75='Recueil des actions'!$F$191,0.5,0)),0)</f>
        <v>0</v>
      </c>
    </row>
    <row r="76" spans="1:15" ht="51.75" thickBot="1" x14ac:dyDescent="0.3">
      <c r="A76" s="84" t="e" cm="1">
        <f t="array" aca="1" ref="A76" ca="1">_xlfn.IFS(C76="Mieux se déplacer",1,C76="Mieux se loger",2,C76="Mieux préserver",3,C76="Mieux produire",4,C76="Mieux se nourrir",5)</f>
        <v>#NAME?</v>
      </c>
      <c r="B76" s="242"/>
      <c r="C76" s="135" t="s">
        <v>175</v>
      </c>
      <c r="D76" s="136" t="s">
        <v>205</v>
      </c>
      <c r="E76" s="136" t="s">
        <v>208</v>
      </c>
      <c r="F76" s="136" t="s">
        <v>149</v>
      </c>
      <c r="G76" s="136" t="s">
        <v>211</v>
      </c>
      <c r="H76" s="103">
        <f t="shared" si="4"/>
        <v>0</v>
      </c>
      <c r="I76" s="104"/>
      <c r="J76" s="105">
        <f t="shared" si="5"/>
        <v>1</v>
      </c>
      <c r="K76" s="104"/>
      <c r="L76" s="106"/>
      <c r="M76" s="107"/>
      <c r="N76" s="20">
        <f>IF(OR('Recueil des actions'!I76='Recueil des actions'!$E$190,'Recueil des actions'!I76='Recueil des actions'!$E$191),1,0)</f>
        <v>0</v>
      </c>
      <c r="O76" s="20">
        <f>IF(OR('Recueil des actions'!I76='Recueil des actions'!$E$190,'Recueil des actions'!I76='Recueil des actions'!$E$191),IF('Recueil des actions'!K76='Recueil des actions'!$F$190,1,IF('Recueil des actions'!K76='Recueil des actions'!$F$191,0.5,0)),0)</f>
        <v>0</v>
      </c>
    </row>
    <row r="77" spans="1:15" ht="63.75" x14ac:dyDescent="0.25">
      <c r="A77" s="84" t="e" cm="1">
        <f t="array" aca="1" ref="A77" ca="1">_xlfn.IFS(C77="Mieux se déplacer",1,C77="Mieux se loger",2,C77="Mieux préserver",3,C77="Mieux produire",4,C77="Mieux se nourrir",5)</f>
        <v>#NAME?</v>
      </c>
      <c r="B77" s="93"/>
      <c r="C77" s="114" t="s">
        <v>272</v>
      </c>
      <c r="D77" s="134" t="s">
        <v>273</v>
      </c>
      <c r="E77" s="134" t="s">
        <v>274</v>
      </c>
      <c r="F77" s="134" t="s">
        <v>149</v>
      </c>
      <c r="G77" s="134" t="s">
        <v>275</v>
      </c>
      <c r="H77" s="95">
        <f t="shared" ref="H77:H99" si="6">IF(I77=E$190,3,IF(I77=E$191,2,IF(I77=E$192,1,0)))</f>
        <v>0</v>
      </c>
      <c r="I77" s="96"/>
      <c r="J77" s="97">
        <f t="shared" ref="J77:J89" si="7">IF(K77=F$190,5,IF(K77=F$191,4,IF(K77=F$192,3,IF(K77=F$193,2,1))))</f>
        <v>1</v>
      </c>
      <c r="K77" s="96"/>
      <c r="L77" s="98"/>
      <c r="M77" s="99"/>
      <c r="N77" s="20">
        <f>IF(OR('Recueil des actions'!I77='Recueil des actions'!$E$190,'Recueil des actions'!I77='Recueil des actions'!$E$191),1,0)</f>
        <v>0</v>
      </c>
      <c r="O77" s="20">
        <f>IF(OR('Recueil des actions'!I77='Recueil des actions'!$E$190,'Recueil des actions'!I77='Recueil des actions'!$E$191),IF('Recueil des actions'!K77='Recueil des actions'!$F$190,1,IF('Recueil des actions'!K77='Recueil des actions'!$F$191,0.5,0)),0)</f>
        <v>0</v>
      </c>
    </row>
    <row r="78" spans="1:15" ht="51" x14ac:dyDescent="0.25">
      <c r="A78" s="84" t="e" cm="1">
        <f t="array" aca="1" ref="A78" ca="1">_xlfn.IFS(C78="Mieux se déplacer",1,C78="Mieux se loger",2,C78="Mieux préserver",3,C78="Mieux produire",4,C78="Mieux se nourrir",5)</f>
        <v>#NAME?</v>
      </c>
      <c r="B78" s="100"/>
      <c r="C78" s="115" t="s">
        <v>272</v>
      </c>
      <c r="D78" s="45" t="s">
        <v>273</v>
      </c>
      <c r="E78" s="45" t="s">
        <v>274</v>
      </c>
      <c r="F78" s="45" t="s">
        <v>149</v>
      </c>
      <c r="G78" s="45" t="s">
        <v>276</v>
      </c>
      <c r="H78" s="26">
        <f t="shared" si="6"/>
        <v>0</v>
      </c>
      <c r="I78" s="3"/>
      <c r="J78" s="27">
        <f t="shared" si="7"/>
        <v>1</v>
      </c>
      <c r="K78" s="3"/>
      <c r="L78" s="89"/>
      <c r="M78" s="101"/>
      <c r="N78" s="20">
        <f>IF(OR('Recueil des actions'!I78='Recueil des actions'!$E$190,'Recueil des actions'!I78='Recueil des actions'!$E$191),1,0)</f>
        <v>0</v>
      </c>
      <c r="O78" s="20">
        <f>IF(OR('Recueil des actions'!I78='Recueil des actions'!$E$190,'Recueil des actions'!I78='Recueil des actions'!$E$191),IF('Recueil des actions'!K78='Recueil des actions'!$F$190,1,IF('Recueil des actions'!K78='Recueil des actions'!$F$191,0.5,0)),0)</f>
        <v>0</v>
      </c>
    </row>
    <row r="79" spans="1:15" ht="25.5" x14ac:dyDescent="0.25">
      <c r="A79" s="84" t="e" cm="1">
        <f t="array" aca="1" ref="A79" ca="1">_xlfn.IFS(C79="Mieux se déplacer",1,C79="Mieux se loger",2,C79="Mieux préserver",3,C79="Mieux produire",4,C79="Mieux se nourrir",5)</f>
        <v>#NAME?</v>
      </c>
      <c r="B79" s="100"/>
      <c r="C79" s="115" t="s">
        <v>272</v>
      </c>
      <c r="D79" s="45" t="s">
        <v>273</v>
      </c>
      <c r="E79" s="45" t="s">
        <v>274</v>
      </c>
      <c r="F79" s="45" t="s">
        <v>149</v>
      </c>
      <c r="G79" s="45" t="s">
        <v>277</v>
      </c>
      <c r="H79" s="26">
        <f t="shared" si="6"/>
        <v>0</v>
      </c>
      <c r="I79" s="3"/>
      <c r="J79" s="27">
        <f t="shared" si="7"/>
        <v>1</v>
      </c>
      <c r="K79" s="3"/>
      <c r="L79" s="89"/>
      <c r="M79" s="101"/>
      <c r="N79" s="20">
        <f>IF(OR('Recueil des actions'!I79='Recueil des actions'!$E$190,'Recueil des actions'!I79='Recueil des actions'!$E$191),1,0)</f>
        <v>0</v>
      </c>
      <c r="O79" s="20">
        <f>IF(OR('Recueil des actions'!I79='Recueil des actions'!$E$190,'Recueil des actions'!I79='Recueil des actions'!$E$191),IF('Recueil des actions'!K79='Recueil des actions'!$F$190,1,IF('Recueil des actions'!K79='Recueil des actions'!$F$191,0.5,0)),0)</f>
        <v>0</v>
      </c>
    </row>
    <row r="80" spans="1:15" ht="51" x14ac:dyDescent="0.25">
      <c r="A80" s="84" t="e" cm="1">
        <f t="array" aca="1" ref="A80" ca="1">_xlfn.IFS(C80="Mieux se déplacer",1,C80="Mieux se loger",2,C80="Mieux préserver",3,C80="Mieux produire",4,C80="Mieux se nourrir",5)</f>
        <v>#NAME?</v>
      </c>
      <c r="B80" s="100"/>
      <c r="C80" s="115" t="s">
        <v>272</v>
      </c>
      <c r="D80" s="45" t="s">
        <v>205</v>
      </c>
      <c r="E80" s="45" t="s">
        <v>278</v>
      </c>
      <c r="F80" s="45" t="s">
        <v>149</v>
      </c>
      <c r="G80" s="45" t="s">
        <v>279</v>
      </c>
      <c r="H80" s="26">
        <f t="shared" si="6"/>
        <v>0</v>
      </c>
      <c r="I80" s="3"/>
      <c r="J80" s="27">
        <f t="shared" si="7"/>
        <v>1</v>
      </c>
      <c r="K80" s="3"/>
      <c r="L80" s="89"/>
      <c r="M80" s="101"/>
      <c r="N80" s="20">
        <f>IF(OR('Recueil des actions'!I80='Recueil des actions'!$E$190,'Recueil des actions'!I80='Recueil des actions'!$E$191),1,0)</f>
        <v>0</v>
      </c>
      <c r="O80" s="20">
        <f>IF(OR('Recueil des actions'!I80='Recueil des actions'!$E$190,'Recueil des actions'!I80='Recueil des actions'!$E$191),IF('Recueil des actions'!K80='Recueil des actions'!$F$190,1,IF('Recueil des actions'!K80='Recueil des actions'!$F$191,0.5,0)),0)</f>
        <v>0</v>
      </c>
    </row>
    <row r="81" spans="1:15" ht="51" x14ac:dyDescent="0.25">
      <c r="A81" s="84" t="e" cm="1">
        <f t="array" aca="1" ref="A81" ca="1">_xlfn.IFS(C81="Mieux se déplacer",1,C81="Mieux se loger",2,C81="Mieux préserver",3,C81="Mieux produire",4,C81="Mieux se nourrir",5)</f>
        <v>#NAME?</v>
      </c>
      <c r="B81" s="100"/>
      <c r="C81" s="115" t="s">
        <v>272</v>
      </c>
      <c r="D81" s="45" t="s">
        <v>205</v>
      </c>
      <c r="E81" s="45" t="s">
        <v>278</v>
      </c>
      <c r="F81" s="45" t="s">
        <v>164</v>
      </c>
      <c r="G81" s="45" t="s">
        <v>280</v>
      </c>
      <c r="H81" s="26">
        <f t="shared" si="6"/>
        <v>0</v>
      </c>
      <c r="I81" s="3"/>
      <c r="J81" s="27">
        <f t="shared" si="7"/>
        <v>1</v>
      </c>
      <c r="K81" s="3"/>
      <c r="L81" s="89"/>
      <c r="M81" s="101"/>
      <c r="N81" s="20">
        <f>IF(OR('Recueil des actions'!I81='Recueil des actions'!$E$190,'Recueil des actions'!I81='Recueil des actions'!$E$191),1,0)</f>
        <v>0</v>
      </c>
      <c r="O81" s="20">
        <f>IF(OR('Recueil des actions'!I81='Recueil des actions'!$E$190,'Recueil des actions'!I81='Recueil des actions'!$E$191),IF('Recueil des actions'!K81='Recueil des actions'!$F$190,1,IF('Recueil des actions'!K81='Recueil des actions'!$F$191,0.5,0)),0)</f>
        <v>0</v>
      </c>
    </row>
    <row r="82" spans="1:15" ht="51" x14ac:dyDescent="0.25">
      <c r="A82" s="84" t="e" cm="1">
        <f t="array" aca="1" ref="A82" ca="1">_xlfn.IFS(C82="Mieux se déplacer",1,C82="Mieux se loger",2,C82="Mieux préserver",3,C82="Mieux produire",4,C82="Mieux se nourrir",5)</f>
        <v>#NAME?</v>
      </c>
      <c r="B82" s="100"/>
      <c r="C82" s="115" t="s">
        <v>272</v>
      </c>
      <c r="D82" s="45" t="s">
        <v>205</v>
      </c>
      <c r="E82" s="45" t="s">
        <v>278</v>
      </c>
      <c r="F82" s="45" t="s">
        <v>169</v>
      </c>
      <c r="G82" s="45" t="s">
        <v>281</v>
      </c>
      <c r="H82" s="26">
        <f t="shared" si="6"/>
        <v>0</v>
      </c>
      <c r="I82" s="3"/>
      <c r="J82" s="27">
        <f t="shared" si="7"/>
        <v>1</v>
      </c>
      <c r="K82" s="3"/>
      <c r="L82" s="89"/>
      <c r="M82" s="101"/>
      <c r="N82" s="20">
        <f>IF(OR('Recueil des actions'!I82='Recueil des actions'!$E$190,'Recueil des actions'!I82='Recueil des actions'!$E$191),1,0)</f>
        <v>0</v>
      </c>
      <c r="O82" s="20">
        <f>IF(OR('Recueil des actions'!I82='Recueil des actions'!$E$190,'Recueil des actions'!I82='Recueil des actions'!$E$191),IF('Recueil des actions'!K82='Recueil des actions'!$F$190,1,IF('Recueil des actions'!K82='Recueil des actions'!$F$191,0.5,0)),0)</f>
        <v>0</v>
      </c>
    </row>
    <row r="83" spans="1:15" ht="51" x14ac:dyDescent="0.25">
      <c r="A83" s="84" t="e" cm="1">
        <f t="array" aca="1" ref="A83" ca="1">_xlfn.IFS(C83="Mieux se déplacer",1,C83="Mieux se loger",2,C83="Mieux préserver",3,C83="Mieux produire",4,C83="Mieux se nourrir",5)</f>
        <v>#NAME?</v>
      </c>
      <c r="B83" s="100"/>
      <c r="C83" s="115" t="s">
        <v>272</v>
      </c>
      <c r="D83" s="45" t="s">
        <v>205</v>
      </c>
      <c r="E83" s="45" t="s">
        <v>278</v>
      </c>
      <c r="F83" s="45" t="s">
        <v>282</v>
      </c>
      <c r="G83" s="45" t="s">
        <v>283</v>
      </c>
      <c r="H83" s="26">
        <f t="shared" si="6"/>
        <v>0</v>
      </c>
      <c r="I83" s="3"/>
      <c r="J83" s="27">
        <f t="shared" si="7"/>
        <v>1</v>
      </c>
      <c r="K83" s="3"/>
      <c r="L83" s="89"/>
      <c r="M83" s="101"/>
      <c r="N83" s="20">
        <f>IF(OR('Recueil des actions'!I83='Recueil des actions'!$E$190,'Recueil des actions'!I83='Recueil des actions'!$E$191),1,0)</f>
        <v>0</v>
      </c>
      <c r="O83" s="20">
        <f>IF(OR('Recueil des actions'!I83='Recueil des actions'!$E$190,'Recueil des actions'!I83='Recueil des actions'!$E$191),IF('Recueil des actions'!K83='Recueil des actions'!$F$190,1,IF('Recueil des actions'!K83='Recueil des actions'!$F$191,0.5,0)),0)</f>
        <v>0</v>
      </c>
    </row>
    <row r="84" spans="1:15" ht="38.25" x14ac:dyDescent="0.25">
      <c r="A84" s="84" t="e" cm="1">
        <f t="array" aca="1" ref="A84" ca="1">_xlfn.IFS(C84="Mieux se déplacer",1,C84="Mieux se loger",2,C84="Mieux préserver",3,C84="Mieux produire",4,C84="Mieux se nourrir",5)</f>
        <v>#NAME?</v>
      </c>
      <c r="B84" s="100"/>
      <c r="C84" s="115" t="s">
        <v>272</v>
      </c>
      <c r="D84" s="45" t="s">
        <v>273</v>
      </c>
      <c r="E84" s="45" t="s">
        <v>284</v>
      </c>
      <c r="F84" s="45" t="s">
        <v>149</v>
      </c>
      <c r="G84" s="45" t="s">
        <v>285</v>
      </c>
      <c r="H84" s="26">
        <f t="shared" si="6"/>
        <v>0</v>
      </c>
      <c r="I84" s="3"/>
      <c r="J84" s="27">
        <f t="shared" si="7"/>
        <v>1</v>
      </c>
      <c r="K84" s="3"/>
      <c r="L84" s="89"/>
      <c r="M84" s="101"/>
      <c r="N84" s="20">
        <f>IF(OR('Recueil des actions'!I84='Recueil des actions'!$E$190,'Recueil des actions'!I84='Recueil des actions'!$E$191),1,0)</f>
        <v>0</v>
      </c>
      <c r="O84" s="20">
        <f>IF(OR('Recueil des actions'!I84='Recueil des actions'!$E$190,'Recueil des actions'!I84='Recueil des actions'!$E$191),IF('Recueil des actions'!K84='Recueil des actions'!$F$190,1,IF('Recueil des actions'!K84='Recueil des actions'!$F$191,0.5,0)),0)</f>
        <v>0</v>
      </c>
    </row>
    <row r="85" spans="1:15" ht="25.5" x14ac:dyDescent="0.25">
      <c r="A85" s="84" t="e" cm="1">
        <f t="array" aca="1" ref="A85" ca="1">_xlfn.IFS(C85="Mieux se déplacer",1,C85="Mieux se loger",2,C85="Mieux préserver",3,C85="Mieux produire",4,C85="Mieux se nourrir",5)</f>
        <v>#NAME?</v>
      </c>
      <c r="B85" s="100"/>
      <c r="C85" s="115" t="s">
        <v>272</v>
      </c>
      <c r="D85" s="45" t="s">
        <v>273</v>
      </c>
      <c r="E85" s="45" t="s">
        <v>284</v>
      </c>
      <c r="F85" s="45" t="s">
        <v>164</v>
      </c>
      <c r="G85" s="45" t="s">
        <v>286</v>
      </c>
      <c r="H85" s="26">
        <f t="shared" si="6"/>
        <v>0</v>
      </c>
      <c r="I85" s="3"/>
      <c r="J85" s="27">
        <f t="shared" si="7"/>
        <v>1</v>
      </c>
      <c r="K85" s="3"/>
      <c r="L85" s="89"/>
      <c r="M85" s="101"/>
      <c r="N85" s="20">
        <f>IF(OR('Recueil des actions'!I85='Recueil des actions'!$E$190,'Recueil des actions'!I85='Recueil des actions'!$E$191),1,0)</f>
        <v>0</v>
      </c>
      <c r="O85" s="20">
        <f>IF(OR('Recueil des actions'!I85='Recueil des actions'!$E$190,'Recueil des actions'!I85='Recueil des actions'!$E$191),IF('Recueil des actions'!K85='Recueil des actions'!$F$190,1,IF('Recueil des actions'!K85='Recueil des actions'!$F$191,0.5,0)),0)</f>
        <v>0</v>
      </c>
    </row>
    <row r="86" spans="1:15" ht="51" x14ac:dyDescent="0.25">
      <c r="A86" s="84" t="e" cm="1">
        <f t="array" aca="1" ref="A86" ca="1">_xlfn.IFS(C86="Mieux se déplacer",1,C86="Mieux se loger",2,C86="Mieux préserver",3,C86="Mieux produire",4,C86="Mieux se nourrir",5)</f>
        <v>#NAME?</v>
      </c>
      <c r="B86" s="100"/>
      <c r="C86" s="115" t="s">
        <v>272</v>
      </c>
      <c r="D86" s="45" t="s">
        <v>273</v>
      </c>
      <c r="E86" s="45" t="s">
        <v>284</v>
      </c>
      <c r="F86" s="45" t="s">
        <v>164</v>
      </c>
      <c r="G86" s="45" t="s">
        <v>287</v>
      </c>
      <c r="H86" s="26">
        <f t="shared" si="6"/>
        <v>0</v>
      </c>
      <c r="I86" s="3"/>
      <c r="J86" s="27">
        <f t="shared" si="7"/>
        <v>1</v>
      </c>
      <c r="K86" s="3"/>
      <c r="L86" s="89"/>
      <c r="M86" s="101"/>
      <c r="N86" s="20">
        <f>IF(OR('Recueil des actions'!I86='Recueil des actions'!$E$190,'Recueil des actions'!I86='Recueil des actions'!$E$191),1,0)</f>
        <v>0</v>
      </c>
      <c r="O86" s="20">
        <f>IF(OR('Recueil des actions'!I86='Recueil des actions'!$E$190,'Recueil des actions'!I86='Recueil des actions'!$E$191),IF('Recueil des actions'!K86='Recueil des actions'!$F$190,1,IF('Recueil des actions'!K86='Recueil des actions'!$F$191,0.5,0)),0)</f>
        <v>0</v>
      </c>
    </row>
    <row r="87" spans="1:15" ht="38.25" x14ac:dyDescent="0.25">
      <c r="A87" s="84" t="e" cm="1">
        <f t="array" aca="1" ref="A87" ca="1">_xlfn.IFS(C87="Mieux se déplacer",1,C87="Mieux se loger",2,C87="Mieux préserver",3,C87="Mieux produire",4,C87="Mieux se nourrir",5)</f>
        <v>#NAME?</v>
      </c>
      <c r="B87" s="100"/>
      <c r="C87" s="115" t="s">
        <v>272</v>
      </c>
      <c r="D87" s="45" t="s">
        <v>273</v>
      </c>
      <c r="E87" s="45" t="s">
        <v>284</v>
      </c>
      <c r="F87" s="45" t="s">
        <v>164</v>
      </c>
      <c r="G87" s="45" t="s">
        <v>288</v>
      </c>
      <c r="H87" s="26">
        <f t="shared" si="6"/>
        <v>0</v>
      </c>
      <c r="I87" s="3"/>
      <c r="J87" s="27">
        <f t="shared" si="7"/>
        <v>1</v>
      </c>
      <c r="K87" s="3"/>
      <c r="L87" s="89"/>
      <c r="M87" s="101"/>
      <c r="N87" s="20">
        <f>IF(OR('Recueil des actions'!I87='Recueil des actions'!$E$190,'Recueil des actions'!I87='Recueil des actions'!$E$191),1,0)</f>
        <v>0</v>
      </c>
      <c r="O87" s="20">
        <f>IF(OR('Recueil des actions'!I87='Recueil des actions'!$E$190,'Recueil des actions'!I87='Recueil des actions'!$E$191),IF('Recueil des actions'!K87='Recueil des actions'!$F$190,1,IF('Recueil des actions'!K87='Recueil des actions'!$F$191,0.5,0)),0)</f>
        <v>0</v>
      </c>
    </row>
    <row r="88" spans="1:15" ht="25.5" x14ac:dyDescent="0.25">
      <c r="A88" s="84" t="e" cm="1">
        <f t="array" aca="1" ref="A88" ca="1">_xlfn.IFS(C88="Mieux se déplacer",1,C88="Mieux se loger",2,C88="Mieux préserver",3,C88="Mieux produire",4,C88="Mieux se nourrir",5)</f>
        <v>#NAME?</v>
      </c>
      <c r="B88" s="100"/>
      <c r="C88" s="115" t="s">
        <v>272</v>
      </c>
      <c r="D88" s="45" t="s">
        <v>273</v>
      </c>
      <c r="E88" s="45" t="s">
        <v>289</v>
      </c>
      <c r="F88" s="45" t="s">
        <v>149</v>
      </c>
      <c r="G88" s="45" t="s">
        <v>290</v>
      </c>
      <c r="H88" s="26">
        <f t="shared" si="6"/>
        <v>0</v>
      </c>
      <c r="I88" s="3"/>
      <c r="J88" s="27">
        <f t="shared" si="7"/>
        <v>1</v>
      </c>
      <c r="K88" s="3"/>
      <c r="L88" s="89"/>
      <c r="M88" s="101"/>
      <c r="N88" s="20">
        <f>IF(OR('Recueil des actions'!I88='Recueil des actions'!$E$190,'Recueil des actions'!I88='Recueil des actions'!$E$191),1,0)</f>
        <v>0</v>
      </c>
      <c r="O88" s="20">
        <f>IF(OR('Recueil des actions'!I88='Recueil des actions'!$E$190,'Recueil des actions'!I88='Recueil des actions'!$E$191),IF('Recueil des actions'!K88='Recueil des actions'!$F$190,1,IF('Recueil des actions'!K88='Recueil des actions'!$F$191,0.5,0)),0)</f>
        <v>0</v>
      </c>
    </row>
    <row r="89" spans="1:15" ht="39" thickBot="1" x14ac:dyDescent="0.3">
      <c r="A89" s="84" t="e" cm="1">
        <f t="array" aca="1" ref="A89" ca="1">_xlfn.IFS(C89="Mieux se déplacer",1,C89="Mieux se loger",2,C89="Mieux préserver",3,C89="Mieux produire",4,C89="Mieux se nourrir",5)</f>
        <v>#NAME?</v>
      </c>
      <c r="B89" s="102"/>
      <c r="C89" s="135" t="s">
        <v>272</v>
      </c>
      <c r="D89" s="136" t="s">
        <v>273</v>
      </c>
      <c r="E89" s="136" t="s">
        <v>289</v>
      </c>
      <c r="F89" s="136" t="s">
        <v>149</v>
      </c>
      <c r="G89" s="136" t="s">
        <v>291</v>
      </c>
      <c r="H89" s="103">
        <f t="shared" si="6"/>
        <v>0</v>
      </c>
      <c r="I89" s="104"/>
      <c r="J89" s="105">
        <f t="shared" si="7"/>
        <v>1</v>
      </c>
      <c r="K89" s="104"/>
      <c r="L89" s="106"/>
      <c r="M89" s="107"/>
      <c r="N89" s="20">
        <f>IF(OR('Recueil des actions'!I89='Recueil des actions'!$E$190,'Recueil des actions'!I89='Recueil des actions'!$E$191),1,0)</f>
        <v>0</v>
      </c>
      <c r="O89" s="20">
        <f>IF(OR('Recueil des actions'!I89='Recueil des actions'!$E$190,'Recueil des actions'!I89='Recueil des actions'!$E$191),IF('Recueil des actions'!K89='Recueil des actions'!$F$190,1,IF('Recueil des actions'!K89='Recueil des actions'!$F$191,0.5,0)),0)</f>
        <v>0</v>
      </c>
    </row>
    <row r="90" spans="1:15" s="21" customFormat="1" x14ac:dyDescent="0.25">
      <c r="A90" s="85"/>
      <c r="B90" s="124"/>
      <c r="C90" s="133" t="s">
        <v>345</v>
      </c>
      <c r="D90" s="78"/>
      <c r="E90" s="78"/>
      <c r="F90" s="78"/>
      <c r="G90" s="3"/>
      <c r="H90" s="26">
        <f t="shared" si="6"/>
        <v>0</v>
      </c>
      <c r="I90" s="3"/>
      <c r="J90" s="27">
        <f t="shared" ref="J90:J99" si="8">IF(K90=F$190,5,IF(K90=F$191,4,IF(K90=F$192,3,IF(K90=F$193,2,1))))</f>
        <v>1</v>
      </c>
      <c r="K90" s="3"/>
      <c r="L90" s="92"/>
      <c r="M90" s="116"/>
      <c r="N90" s="20">
        <f>IF(OR('Recueil des actions'!I90='Recueil des actions'!$E$190,'Recueil des actions'!I90='Recueil des actions'!$E$191),1,0)</f>
        <v>0</v>
      </c>
      <c r="O90" s="20">
        <f>IF(OR('Recueil des actions'!I90='Recueil des actions'!$E$190,'Recueil des actions'!I90='Recueil des actions'!$E$191),IF('Recueil des actions'!K90='Recueil des actions'!$F$190,1,IF('Recueil des actions'!K90='Recueil des actions'!$F$191,0.5,0)),0)</f>
        <v>0</v>
      </c>
    </row>
    <row r="91" spans="1:15" s="21" customFormat="1" x14ac:dyDescent="0.25">
      <c r="A91" s="85"/>
      <c r="B91" s="124"/>
      <c r="C91" s="120" t="s">
        <v>345</v>
      </c>
      <c r="D91" s="78"/>
      <c r="E91" s="78"/>
      <c r="F91" s="78"/>
      <c r="G91" s="79"/>
      <c r="H91" s="26">
        <f t="shared" si="6"/>
        <v>0</v>
      </c>
      <c r="I91" s="3"/>
      <c r="J91" s="27">
        <f t="shared" si="8"/>
        <v>1</v>
      </c>
      <c r="K91" s="3"/>
      <c r="L91" s="89"/>
      <c r="M91" s="101"/>
      <c r="N91" s="20">
        <f>IF(OR('Recueil des actions'!I91='Recueil des actions'!$E$190,'Recueil des actions'!I91='Recueil des actions'!$E$191),1,0)</f>
        <v>0</v>
      </c>
      <c r="O91" s="20">
        <f>IF(OR('Recueil des actions'!I91='Recueil des actions'!$E$190,'Recueil des actions'!I91='Recueil des actions'!$E$191),IF('Recueil des actions'!K91='Recueil des actions'!$F$190,1,IF('Recueil des actions'!K91='Recueil des actions'!$F$191,0.5,0)),0)</f>
        <v>0</v>
      </c>
    </row>
    <row r="92" spans="1:15" s="21" customFormat="1" x14ac:dyDescent="0.25">
      <c r="A92" s="85"/>
      <c r="B92" s="124"/>
      <c r="C92" s="120" t="s">
        <v>345</v>
      </c>
      <c r="D92" s="78"/>
      <c r="E92" s="78"/>
      <c r="F92" s="78"/>
      <c r="G92" s="79"/>
      <c r="H92" s="26">
        <f t="shared" si="6"/>
        <v>0</v>
      </c>
      <c r="I92" s="3"/>
      <c r="J92" s="27">
        <f t="shared" si="8"/>
        <v>1</v>
      </c>
      <c r="K92" s="3"/>
      <c r="L92" s="89"/>
      <c r="M92" s="101"/>
      <c r="N92" s="20">
        <f>IF(OR('Recueil des actions'!I92='Recueil des actions'!$E$190,'Recueil des actions'!I92='Recueil des actions'!$E$191),1,0)</f>
        <v>0</v>
      </c>
      <c r="O92" s="20">
        <f>IF(OR('Recueil des actions'!I92='Recueil des actions'!$E$190,'Recueil des actions'!I92='Recueil des actions'!$E$191),IF('Recueil des actions'!K92='Recueil des actions'!$F$190,1,IF('Recueil des actions'!K92='Recueil des actions'!$F$191,0.5,0)),0)</f>
        <v>0</v>
      </c>
    </row>
    <row r="93" spans="1:15" s="21" customFormat="1" x14ac:dyDescent="0.25">
      <c r="A93" s="85"/>
      <c r="B93" s="124"/>
      <c r="C93" s="120" t="s">
        <v>345</v>
      </c>
      <c r="D93" s="78"/>
      <c r="E93" s="78"/>
      <c r="F93" s="78"/>
      <c r="G93" s="79"/>
      <c r="H93" s="26">
        <f t="shared" si="6"/>
        <v>0</v>
      </c>
      <c r="I93" s="3"/>
      <c r="J93" s="27">
        <f t="shared" si="8"/>
        <v>1</v>
      </c>
      <c r="K93" s="3"/>
      <c r="L93" s="89"/>
      <c r="M93" s="101"/>
      <c r="N93" s="20">
        <f>IF(OR('Recueil des actions'!I93='Recueil des actions'!$E$190,'Recueil des actions'!I93='Recueil des actions'!$E$191),1,0)</f>
        <v>0</v>
      </c>
      <c r="O93" s="20">
        <f>IF(OR('Recueil des actions'!I93='Recueil des actions'!$E$190,'Recueil des actions'!I93='Recueil des actions'!$E$191),IF('Recueil des actions'!K93='Recueil des actions'!$F$190,1,IF('Recueil des actions'!K93='Recueil des actions'!$F$191,0.5,0)),0)</f>
        <v>0</v>
      </c>
    </row>
    <row r="94" spans="1:15" s="21" customFormat="1" x14ac:dyDescent="0.25">
      <c r="A94" s="85"/>
      <c r="B94" s="124"/>
      <c r="C94" s="120" t="s">
        <v>345</v>
      </c>
      <c r="D94" s="78"/>
      <c r="E94" s="78"/>
      <c r="F94" s="78"/>
      <c r="G94" s="79"/>
      <c r="H94" s="26">
        <f t="shared" si="6"/>
        <v>0</v>
      </c>
      <c r="I94" s="3"/>
      <c r="J94" s="27">
        <f t="shared" si="8"/>
        <v>1</v>
      </c>
      <c r="K94" s="3"/>
      <c r="L94" s="89"/>
      <c r="M94" s="101"/>
      <c r="N94" s="20">
        <f>IF(OR('Recueil des actions'!I94='Recueil des actions'!$E$190,'Recueil des actions'!I94='Recueil des actions'!$E$191),1,0)</f>
        <v>0</v>
      </c>
      <c r="O94" s="20">
        <f>IF(OR('Recueil des actions'!I94='Recueil des actions'!$E$190,'Recueil des actions'!I94='Recueil des actions'!$E$191),IF('Recueil des actions'!K94='Recueil des actions'!$F$190,1,IF('Recueil des actions'!K94='Recueil des actions'!$F$191,0.5,0)),0)</f>
        <v>0</v>
      </c>
    </row>
    <row r="95" spans="1:15" s="21" customFormat="1" x14ac:dyDescent="0.25">
      <c r="A95" s="85"/>
      <c r="B95" s="124"/>
      <c r="C95" s="120" t="s">
        <v>345</v>
      </c>
      <c r="D95" s="78"/>
      <c r="E95" s="78"/>
      <c r="F95" s="78"/>
      <c r="G95" s="79"/>
      <c r="H95" s="26">
        <f t="shared" si="6"/>
        <v>0</v>
      </c>
      <c r="I95" s="3"/>
      <c r="J95" s="27">
        <f t="shared" si="8"/>
        <v>1</v>
      </c>
      <c r="K95" s="3"/>
      <c r="L95" s="89"/>
      <c r="M95" s="101"/>
      <c r="N95" s="20">
        <f>IF(OR('Recueil des actions'!I95='Recueil des actions'!$E$190,'Recueil des actions'!I95='Recueil des actions'!$E$191),1,0)</f>
        <v>0</v>
      </c>
      <c r="O95" s="20">
        <f>IF(OR('Recueil des actions'!I95='Recueil des actions'!$E$190,'Recueil des actions'!I95='Recueil des actions'!$E$191),IF('Recueil des actions'!K95='Recueil des actions'!$F$190,1,IF('Recueil des actions'!K95='Recueil des actions'!$F$191,0.5,0)),0)</f>
        <v>0</v>
      </c>
    </row>
    <row r="96" spans="1:15" s="21" customFormat="1" x14ac:dyDescent="0.25">
      <c r="A96" s="85"/>
      <c r="B96" s="124"/>
      <c r="C96" s="120" t="s">
        <v>345</v>
      </c>
      <c r="D96" s="78"/>
      <c r="E96" s="78"/>
      <c r="F96" s="78"/>
      <c r="G96" s="79"/>
      <c r="H96" s="26">
        <f t="shared" si="6"/>
        <v>0</v>
      </c>
      <c r="I96" s="3"/>
      <c r="J96" s="27">
        <f t="shared" si="8"/>
        <v>1</v>
      </c>
      <c r="K96" s="3"/>
      <c r="L96" s="89"/>
      <c r="M96" s="101"/>
      <c r="N96" s="20">
        <f>IF(OR('Recueil des actions'!I96='Recueil des actions'!$E$190,'Recueil des actions'!I96='Recueil des actions'!$E$191),1,0)</f>
        <v>0</v>
      </c>
      <c r="O96" s="20">
        <f>IF(OR('Recueil des actions'!I96='Recueil des actions'!$E$190,'Recueil des actions'!I96='Recueil des actions'!$E$191),IF('Recueil des actions'!K96='Recueil des actions'!$F$190,1,IF('Recueil des actions'!K96='Recueil des actions'!$F$191,0.5,0)),0)</f>
        <v>0</v>
      </c>
    </row>
    <row r="97" spans="1:15" s="21" customFormat="1" x14ac:dyDescent="0.25">
      <c r="A97" s="85"/>
      <c r="B97" s="124"/>
      <c r="C97" s="120" t="s">
        <v>345</v>
      </c>
      <c r="D97" s="78"/>
      <c r="E97" s="78"/>
      <c r="F97" s="78"/>
      <c r="G97" s="79"/>
      <c r="H97" s="26">
        <f t="shared" si="6"/>
        <v>0</v>
      </c>
      <c r="I97" s="3"/>
      <c r="J97" s="27">
        <f t="shared" si="8"/>
        <v>1</v>
      </c>
      <c r="K97" s="3"/>
      <c r="L97" s="89"/>
      <c r="M97" s="101"/>
      <c r="N97" s="20">
        <f>IF(OR('Recueil des actions'!I97='Recueil des actions'!$E$190,'Recueil des actions'!I97='Recueil des actions'!$E$191),1,0)</f>
        <v>0</v>
      </c>
      <c r="O97" s="20">
        <f>IF(OR('Recueil des actions'!I97='Recueil des actions'!$E$190,'Recueil des actions'!I97='Recueil des actions'!$E$191),IF('Recueil des actions'!K97='Recueil des actions'!$F$190,1,IF('Recueil des actions'!K97='Recueil des actions'!$F$191,0.5,0)),0)</f>
        <v>0</v>
      </c>
    </row>
    <row r="98" spans="1:15" s="21" customFormat="1" x14ac:dyDescent="0.25">
      <c r="A98" s="85"/>
      <c r="B98" s="124"/>
      <c r="C98" s="120" t="s">
        <v>345</v>
      </c>
      <c r="D98" s="78"/>
      <c r="E98" s="78"/>
      <c r="F98" s="78"/>
      <c r="G98" s="79"/>
      <c r="H98" s="26">
        <f t="shared" si="6"/>
        <v>0</v>
      </c>
      <c r="I98" s="3"/>
      <c r="J98" s="27">
        <f t="shared" si="8"/>
        <v>1</v>
      </c>
      <c r="K98" s="3"/>
      <c r="L98" s="89"/>
      <c r="M98" s="101"/>
      <c r="N98" s="20">
        <f>IF(OR('Recueil des actions'!I98='Recueil des actions'!$E$190,'Recueil des actions'!I98='Recueil des actions'!$E$191),1,0)</f>
        <v>0</v>
      </c>
      <c r="O98" s="20">
        <f>IF(OR('Recueil des actions'!I98='Recueil des actions'!$E$190,'Recueil des actions'!I98='Recueil des actions'!$E$191),IF('Recueil des actions'!K98='Recueil des actions'!$F$190,1,IF('Recueil des actions'!K98='Recueil des actions'!$F$191,0.5,0)),0)</f>
        <v>0</v>
      </c>
    </row>
    <row r="99" spans="1:15" s="21" customFormat="1" ht="15.75" thickBot="1" x14ac:dyDescent="0.3">
      <c r="A99" s="86"/>
      <c r="B99" s="125"/>
      <c r="C99" s="121" t="s">
        <v>345</v>
      </c>
      <c r="D99" s="122"/>
      <c r="E99" s="122"/>
      <c r="F99" s="122"/>
      <c r="G99" s="123"/>
      <c r="H99" s="103">
        <f t="shared" si="6"/>
        <v>0</v>
      </c>
      <c r="I99" s="104"/>
      <c r="J99" s="105">
        <f t="shared" si="8"/>
        <v>1</v>
      </c>
      <c r="K99" s="104"/>
      <c r="L99" s="106"/>
      <c r="M99" s="107"/>
      <c r="N99" s="20">
        <f>IF(OR('Recueil des actions'!I99='Recueil des actions'!$E$190,'Recueil des actions'!I99='Recueil des actions'!$E$191),1,0)</f>
        <v>0</v>
      </c>
      <c r="O99" s="20">
        <f>IF(OR('Recueil des actions'!I99='Recueil des actions'!$E$190,'Recueil des actions'!I99='Recueil des actions'!$E$191),IF('Recueil des actions'!K99='Recueil des actions'!$F$190,1,IF('Recueil des actions'!K99='Recueil des actions'!$F$191,0.5,0)),0)</f>
        <v>0</v>
      </c>
    </row>
    <row r="100" spans="1:15" s="21" customFormat="1" x14ac:dyDescent="0.25">
      <c r="H100" s="77"/>
      <c r="J100" s="28"/>
      <c r="N100" s="20"/>
      <c r="O100" s="20"/>
    </row>
    <row r="101" spans="1:15" s="21" customFormat="1" x14ac:dyDescent="0.25">
      <c r="H101" s="77"/>
      <c r="J101" s="28"/>
      <c r="N101" s="20"/>
      <c r="O101" s="20"/>
    </row>
    <row r="102" spans="1:15" s="21" customFormat="1" x14ac:dyDescent="0.25">
      <c r="H102" s="77"/>
      <c r="J102" s="28"/>
      <c r="N102" s="20"/>
      <c r="O102" s="20"/>
    </row>
    <row r="103" spans="1:15" s="20" customFormat="1" x14ac:dyDescent="0.25">
      <c r="E103" s="20" t="s">
        <v>292</v>
      </c>
      <c r="F103" s="20" t="s">
        <v>293</v>
      </c>
      <c r="G103" s="20" t="s">
        <v>149</v>
      </c>
      <c r="H103" s="80"/>
      <c r="J103" s="81"/>
    </row>
    <row r="104" spans="1:15" s="20" customFormat="1" x14ac:dyDescent="0.25">
      <c r="E104" s="20" t="s">
        <v>294</v>
      </c>
      <c r="F104" s="20" t="s">
        <v>295</v>
      </c>
      <c r="G104" s="20" t="s">
        <v>169</v>
      </c>
      <c r="H104" s="80"/>
      <c r="J104" s="81"/>
    </row>
    <row r="105" spans="1:15" s="20" customFormat="1" x14ac:dyDescent="0.25">
      <c r="E105" s="20" t="s">
        <v>296</v>
      </c>
      <c r="F105" s="20" t="s">
        <v>297</v>
      </c>
      <c r="G105" s="20" t="s">
        <v>164</v>
      </c>
      <c r="H105" s="80"/>
      <c r="J105" s="81"/>
    </row>
    <row r="106" spans="1:15" s="20" customFormat="1" x14ac:dyDescent="0.25">
      <c r="E106" s="20" t="s">
        <v>298</v>
      </c>
      <c r="F106" s="20" t="s">
        <v>299</v>
      </c>
      <c r="G106" s="20" t="s">
        <v>346</v>
      </c>
      <c r="H106" s="80"/>
      <c r="J106" s="81"/>
    </row>
    <row r="107" spans="1:15" s="20" customFormat="1" x14ac:dyDescent="0.2">
      <c r="F107" s="29" t="s">
        <v>300</v>
      </c>
      <c r="G107" s="20" t="s">
        <v>189</v>
      </c>
      <c r="H107" s="80"/>
      <c r="J107" s="81"/>
    </row>
    <row r="108" spans="1:15" s="20" customFormat="1" x14ac:dyDescent="0.2">
      <c r="F108" s="29"/>
      <c r="H108" s="80"/>
      <c r="J108" s="81"/>
    </row>
    <row r="109" spans="1:15" s="20" customFormat="1" x14ac:dyDescent="0.25">
      <c r="H109" s="80"/>
      <c r="J109" s="81"/>
    </row>
    <row r="110" spans="1:15" s="20" customFormat="1" x14ac:dyDescent="0.25">
      <c r="H110" s="80"/>
      <c r="J110" s="81"/>
    </row>
    <row r="111" spans="1:15" s="21" customFormat="1" x14ac:dyDescent="0.25">
      <c r="H111" s="77"/>
      <c r="J111" s="28"/>
      <c r="N111" s="20"/>
      <c r="O111" s="20"/>
    </row>
    <row r="112" spans="1:15" s="21" customFormat="1" x14ac:dyDescent="0.25">
      <c r="H112" s="77"/>
      <c r="J112" s="28"/>
      <c r="N112" s="20"/>
      <c r="O112" s="20"/>
    </row>
    <row r="113" spans="5:15" s="21" customFormat="1" x14ac:dyDescent="0.25">
      <c r="H113" s="77"/>
      <c r="J113" s="28"/>
      <c r="N113" s="20"/>
      <c r="O113" s="20"/>
    </row>
    <row r="114" spans="5:15" x14ac:dyDescent="0.25">
      <c r="E114" s="21"/>
      <c r="F114" s="21"/>
      <c r="G114" s="21"/>
    </row>
    <row r="115" spans="5:15" x14ac:dyDescent="0.25">
      <c r="E115" s="21"/>
      <c r="F115" s="21"/>
    </row>
    <row r="190" spans="5:6" x14ac:dyDescent="0.25">
      <c r="E190" s="40" t="s">
        <v>292</v>
      </c>
      <c r="F190" s="40" t="s">
        <v>293</v>
      </c>
    </row>
    <row r="191" spans="5:6" x14ac:dyDescent="0.25">
      <c r="E191" s="40" t="s">
        <v>294</v>
      </c>
      <c r="F191" s="40" t="s">
        <v>295</v>
      </c>
    </row>
    <row r="192" spans="5:6" x14ac:dyDescent="0.25">
      <c r="E192" s="40" t="s">
        <v>296</v>
      </c>
      <c r="F192" s="40" t="s">
        <v>297</v>
      </c>
    </row>
    <row r="193" spans="5:6" x14ac:dyDescent="0.25">
      <c r="E193" s="40" t="s">
        <v>298</v>
      </c>
      <c r="F193" s="40" t="s">
        <v>299</v>
      </c>
    </row>
    <row r="194" spans="5:6" x14ac:dyDescent="0.2">
      <c r="E194" s="40"/>
      <c r="F194" s="37" t="s">
        <v>300</v>
      </c>
    </row>
  </sheetData>
  <sheetProtection algorithmName="SHA-512" hashValue="/Fu1z+TfMttJ5LHR1NCknjtd7NBhjlcJny5BQia81Lv5YUVkNVJPEq+qyl/P/PfIPrmc2Vocz+4bdgVa5NJ1AQ==" saltValue="6esupmKeQ2d0ZYIfJhFGPw==" spinCount="100000" sheet="1" selectLockedCells="1"/>
  <mergeCells count="4">
    <mergeCell ref="H3:I3"/>
    <mergeCell ref="J3:K3"/>
    <mergeCell ref="F1:M1"/>
    <mergeCell ref="C1:E1"/>
  </mergeCells>
  <conditionalFormatting sqref="B4:B89">
    <cfRule type="expression" dxfId="25" priority="15">
      <formula>C4="Mieux préserver"</formula>
    </cfRule>
    <cfRule type="expression" dxfId="24" priority="16">
      <formula>C4="Mieux se loger"</formula>
    </cfRule>
    <cfRule type="expression" dxfId="23" priority="17">
      <formula>C4="Mieux se déplacer"</formula>
    </cfRule>
    <cfRule type="expression" dxfId="22" priority="18">
      <formula>C4="Mieux produire"</formula>
    </cfRule>
    <cfRule type="expression" dxfId="21" priority="19">
      <formula>C4="Mieux se nourrir"</formula>
    </cfRule>
  </conditionalFormatting>
  <conditionalFormatting sqref="G27:G29">
    <cfRule type="iconSet" priority="14">
      <iconSet iconSet="5Quarters">
        <cfvo type="percent" val="0"/>
        <cfvo type="num" val="0.2"/>
        <cfvo type="num" val="0.4"/>
        <cfvo type="num" val="0.6"/>
        <cfvo type="num" val="0.8"/>
      </iconSet>
    </cfRule>
  </conditionalFormatting>
  <conditionalFormatting sqref="G48">
    <cfRule type="duplicateValues" dxfId="20" priority="7"/>
  </conditionalFormatting>
  <conditionalFormatting sqref="G63:G66">
    <cfRule type="duplicateValues" dxfId="19" priority="6"/>
  </conditionalFormatting>
  <conditionalFormatting sqref="G83">
    <cfRule type="duplicateValues" dxfId="18" priority="5"/>
  </conditionalFormatting>
  <conditionalFormatting sqref="G60">
    <cfRule type="duplicateValues" dxfId="17" priority="3"/>
  </conditionalFormatting>
  <conditionalFormatting sqref="G52:G57">
    <cfRule type="duplicateValues" dxfId="16" priority="2"/>
  </conditionalFormatting>
  <conditionalFormatting sqref="G86">
    <cfRule type="duplicateValues" dxfId="15" priority="1"/>
  </conditionalFormatting>
  <conditionalFormatting sqref="G58:G59 G18:G26 G4:G16 G30:G47 G84:G85 G61:G62 G87:G89 G49:G51 G67:G82">
    <cfRule type="duplicateValues" dxfId="14" priority="66"/>
  </conditionalFormatting>
  <dataValidations count="3">
    <dataValidation type="list" allowBlank="1" showInputMessage="1" showErrorMessage="1" sqref="K4:K99">
      <formula1>$F$190:$F$194</formula1>
    </dataValidation>
    <dataValidation type="list" allowBlank="1" showInputMessage="1" showErrorMessage="1" sqref="I4:I99">
      <formula1>$E$190:$E$193</formula1>
    </dataValidation>
    <dataValidation type="list" allowBlank="1" showInputMessage="1" showErrorMessage="1" sqref="F90:F99">
      <formula1>$G$103:$G$107</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iconSet" priority="26" id="{D209D95E-1725-4CDB-9E3E-9FFC1F112772}">
            <x14:iconSet iconSet="3Stars" showValue="0" custom="1">
              <x14:cfvo type="percent">
                <xm:f>0</xm:f>
              </x14:cfvo>
              <x14:cfvo type="num">
                <xm:f>2</xm:f>
              </x14:cfvo>
              <x14:cfvo type="num">
                <xm:f>3</xm:f>
              </x14:cfvo>
              <x14:cfIcon iconSet="3Stars" iconId="0"/>
              <x14:cfIcon iconSet="3Stars" iconId="1"/>
              <x14:cfIcon iconSet="3Stars" iconId="2"/>
            </x14:iconSet>
          </x14:cfRule>
          <xm:sqref>H4:H99</xm:sqref>
        </x14:conditionalFormatting>
        <x14:conditionalFormatting xmlns:xm="http://schemas.microsoft.com/office/excel/2006/main">
          <x14:cfRule type="iconSet" priority="27" id="{CA13944F-9F24-4F47-BF28-3107EA7FB432}">
            <x14:iconSet iconSet="4TrafficLights" showValue="0" custom="1">
              <x14:cfvo type="percent">
                <xm:f>0</xm:f>
              </x14:cfvo>
              <x14:cfvo type="num">
                <xm:f>2</xm:f>
              </x14:cfvo>
              <x14:cfvo type="num">
                <xm:f>4</xm:f>
              </x14:cfvo>
              <x14:cfvo type="num">
                <xm:f>5</xm:f>
              </x14:cfvo>
              <x14:cfIcon iconSet="4TrafficLights" iconId="0"/>
              <x14:cfIcon iconSet="3TrafficLights1" iconId="0"/>
              <x14:cfIcon iconSet="3TrafficLights1" iconId="1"/>
              <x14:cfIcon iconSet="3TrafficLights1" iconId="2"/>
            </x14:iconSet>
          </x14:cfRule>
          <x14:cfRule type="iconSet" priority="28" id="{67AF10AF-0FCB-4D51-819A-D4A9D611B3EA}">
            <x14:iconSet iconSet="3Stars" showValue="0" custom="1">
              <x14:cfvo type="percent">
                <xm:f>0</xm:f>
              </x14:cfvo>
              <x14:cfvo type="num">
                <xm:f>2</xm:f>
              </x14:cfvo>
              <x14:cfvo type="num">
                <xm:f>3</xm:f>
              </x14:cfvo>
              <x14:cfIcon iconSet="3Stars" iconId="2"/>
              <x14:cfIcon iconSet="3Stars" iconId="1"/>
              <x14:cfIcon iconSet="3Stars" iconId="0"/>
            </x14:iconSet>
          </x14:cfRule>
          <xm:sqref>J4:J99</xm:sqref>
        </x14:conditionalFormatting>
        <x14:conditionalFormatting xmlns:xm="http://schemas.microsoft.com/office/excel/2006/main">
          <x14:cfRule type="iconSet" priority="25" id="{9C9F489D-7FC3-420D-A26B-FE9203FDBBFC}">
            <x14:iconSet iconSet="3Stars" custom="1">
              <x14:cfvo type="percent">
                <xm:f>0</xm:f>
              </x14:cfvo>
              <x14:cfvo type="num">
                <xm:f>2</xm:f>
              </x14:cfvo>
              <x14:cfvo type="num">
                <xm:f>3</xm:f>
              </x14:cfvo>
              <x14:cfIcon iconSet="3Stars" iconId="2"/>
              <x14:cfIcon iconSet="3Stars" iconId="1"/>
              <x14:cfIcon iconSet="3Stars" iconId="0"/>
            </x14:iconSet>
          </x14:cfRule>
          <xm:sqref>I4:I99 K4:K99</xm:sqref>
        </x14:conditionalFormatting>
        <x14:conditionalFormatting xmlns:xm="http://schemas.microsoft.com/office/excel/2006/main">
          <x14:cfRule type="iconSet" priority="13" id="{D0294FC0-2DFE-447B-A13F-D7652A500CE9}">
            <x14:iconSet iconSet="3Stars">
              <x14:cfvo type="percent">
                <xm:f>0</xm:f>
              </x14:cfvo>
              <x14:cfvo type="num">
                <xm:f>2</xm:f>
              </x14:cfvo>
              <x14:cfvo type="num">
                <xm:f>3</xm:f>
              </x14:cfvo>
            </x14:iconSet>
          </x14:cfRule>
          <xm:sqref>F27:F29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'Avant propos'!$B$13:$B$20</xm:f>
          </x14:formula1>
          <xm:sqref>D90:D99</xm:sqref>
        </x14:dataValidation>
        <x14:dataValidation type="list" allowBlank="1" showInputMessage="1" showErrorMessage="1">
          <x14:formula1>
            <xm:f>Diagnostic!$E$4:$E$40</xm:f>
          </x14:formula1>
          <xm:sqref>E90:E99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showGridLines="0" topLeftCell="B1" zoomScale="70" zoomScaleNormal="70" workbookViewId="0">
      <pane ySplit="3" topLeftCell="A4" activePane="bottomLeft" state="frozen"/>
      <selection pane="bottomLeft" activeCell="H27" sqref="H27"/>
    </sheetView>
  </sheetViews>
  <sheetFormatPr baseColWidth="10" defaultColWidth="10.85546875" defaultRowHeight="12.75" x14ac:dyDescent="0.2"/>
  <cols>
    <col min="1" max="1" width="3.7109375" style="5" hidden="1" customWidth="1"/>
    <col min="2" max="2" width="1.28515625" style="5" customWidth="1"/>
    <col min="3" max="3" width="20.85546875" style="5" customWidth="1"/>
    <col min="4" max="4" width="35.85546875" style="5" customWidth="1"/>
    <col min="5" max="5" width="50.42578125" style="5" customWidth="1"/>
    <col min="6" max="7" width="17" style="5" customWidth="1"/>
    <col min="8" max="8" width="22.85546875" style="5" customWidth="1"/>
    <col min="9" max="9" width="33.28515625" style="5" customWidth="1"/>
    <col min="10" max="10" width="36.5703125" style="5" customWidth="1"/>
    <col min="11" max="12" width="10.85546875" style="5"/>
    <col min="13" max="14" width="10.85546875" style="29"/>
    <col min="15" max="16384" width="10.85546875" style="5"/>
  </cols>
  <sheetData>
    <row r="1" spans="1:14" s="31" customFormat="1" ht="28.5" x14ac:dyDescent="0.25">
      <c r="C1" s="30" t="s">
        <v>301</v>
      </c>
      <c r="D1" s="17" t="s">
        <v>347</v>
      </c>
      <c r="E1" s="17"/>
      <c r="F1" s="17"/>
      <c r="G1" s="17"/>
      <c r="M1" s="39"/>
      <c r="N1" s="39"/>
    </row>
    <row r="2" spans="1:14" ht="30.6" customHeight="1" x14ac:dyDescent="0.2">
      <c r="F2" s="270" t="s">
        <v>348</v>
      </c>
      <c r="G2" s="271"/>
    </row>
    <row r="3" spans="1:14" ht="74.45" customHeight="1" thickBot="1" x14ac:dyDescent="0.25">
      <c r="C3" s="32" t="s">
        <v>136</v>
      </c>
      <c r="D3" s="32" t="s">
        <v>137</v>
      </c>
      <c r="E3" s="33" t="s">
        <v>302</v>
      </c>
      <c r="F3" s="10" t="s">
        <v>303</v>
      </c>
      <c r="G3" s="12" t="s">
        <v>304</v>
      </c>
      <c r="H3" s="64" t="s">
        <v>349</v>
      </c>
      <c r="I3" s="82" t="s">
        <v>350</v>
      </c>
      <c r="J3" s="34" t="s">
        <v>305</v>
      </c>
    </row>
    <row r="4" spans="1:14" x14ac:dyDescent="0.2">
      <c r="A4" s="150" t="e" cm="1">
        <f t="array" aca="1" ref="A4" ca="1">_xlfn.IFS(C4="Mieux se déplacer",1,C4="Mieux se loger",2,C4="Mieux préserver",3,C4="Mieux produire",4,C4="Mieux se nourrir",5)</f>
        <v>#NAME?</v>
      </c>
      <c r="B4" s="179"/>
      <c r="C4" s="150" t="s">
        <v>146</v>
      </c>
      <c r="D4" s="180" t="s">
        <v>147</v>
      </c>
      <c r="E4" s="181" t="s">
        <v>148</v>
      </c>
      <c r="F4" s="215">
        <f t="array" ref="F4">MAX(IF(ISNUMBER(SEARCH(E4,'Recueil des actions'!E:E)),'Recueil des actions'!H:H))</f>
        <v>0</v>
      </c>
      <c r="G4" s="243" t="str">
        <f>IF(SUMIF('Recueil des actions'!$E$4:$E$100,"*"&amp;E4&amp;"*",'Recueil des actions'!$N$4:$N$100)=0,"N/A",SUMIF('Recueil des actions'!$E$4:$E$100,"*"&amp;E4&amp;"*",'Recueil des actions'!$O$4:$O$100)/SUMIF('Recueil des actions'!$E$4:$E$100,"*"&amp;E4&amp;"*",'Recueil des actions'!$N$4:$N$100))</f>
        <v>N/A</v>
      </c>
      <c r="H4" s="139"/>
      <c r="I4" s="140"/>
      <c r="J4" s="141"/>
      <c r="M4" s="29">
        <f t="shared" ref="M4:M16" si="0">H4</f>
        <v>0</v>
      </c>
      <c r="N4" s="29" t="str">
        <f t="shared" ref="N4:N16" si="1">E4</f>
        <v>Véhicules électriques</v>
      </c>
    </row>
    <row r="5" spans="1:14" x14ac:dyDescent="0.2">
      <c r="A5" s="151" t="e" cm="1">
        <f t="array" aca="1" ref="A5" ca="1">_xlfn.IFS(C5="Mieux se déplacer",1,C5="Mieux se loger",2,C5="Mieux préserver",3,C5="Mieux produire",4,C5="Mieux se nourrir",5)</f>
        <v>#NAME?</v>
      </c>
      <c r="B5" s="182"/>
      <c r="C5" s="151" t="s">
        <v>146</v>
      </c>
      <c r="D5" s="183" t="s">
        <v>147</v>
      </c>
      <c r="E5" s="184" t="s">
        <v>306</v>
      </c>
      <c r="F5" s="216">
        <f t="array" ref="F5">MAX(IF(ISNUMBER(SEARCH(E5,'Recueil des actions'!E:E)),'Recueil des actions'!H:H))</f>
        <v>0</v>
      </c>
      <c r="G5" s="244" t="str">
        <f>IF(SUMIF('Recueil des actions'!$E$4:$E$100,"*"&amp;E5&amp;"*",'Recueil des actions'!$N$4:$N$100)=0,"N/A",SUMIF('Recueil des actions'!$E$4:$E$100,"*"&amp;E5&amp;"*",'Recueil des actions'!$O$4:$O$100)/SUMIF('Recueil des actions'!$E$4:$E$100,"*"&amp;E5&amp;"*",'Recueil des actions'!$N$4:$N$100))</f>
        <v>N/A</v>
      </c>
      <c r="H5" s="142"/>
      <c r="I5" s="65"/>
      <c r="J5" s="143"/>
      <c r="M5" s="29">
        <f t="shared" si="0"/>
        <v>0</v>
      </c>
      <c r="N5" s="29" t="str">
        <f t="shared" si="1"/>
        <v>Bus et cars décarbonés</v>
      </c>
    </row>
    <row r="6" spans="1:14" x14ac:dyDescent="0.2">
      <c r="A6" s="151" t="e" cm="1">
        <f t="array" aca="1" ref="A6" ca="1">_xlfn.IFS(C6="Mieux se déplacer",1,C6="Mieux se loger",2,C6="Mieux préserver",3,C6="Mieux produire",4,C6="Mieux se nourrir",5)</f>
        <v>#NAME?</v>
      </c>
      <c r="B6" s="182"/>
      <c r="C6" s="151" t="s">
        <v>146</v>
      </c>
      <c r="D6" s="183" t="s">
        <v>147</v>
      </c>
      <c r="E6" s="184" t="s">
        <v>157</v>
      </c>
      <c r="F6" s="216">
        <f t="array" ref="F6">MAX(IF(ISNUMBER(SEARCH(E6,'Recueil des actions'!E:E)),'Recueil des actions'!H:H))</f>
        <v>0</v>
      </c>
      <c r="G6" s="244" t="str">
        <f>IF(SUMIF('Recueil des actions'!$E$4:$E$100,"*"&amp;E6&amp;"*",'Recueil des actions'!$N$4:$N$100)=0,"N/A",SUMIF('Recueil des actions'!$E$4:$E$100,"*"&amp;E6&amp;"*",'Recueil des actions'!$O$4:$O$100)/SUMIF('Recueil des actions'!$E$4:$E$100,"*"&amp;E6&amp;"*",'Recueil des actions'!$N$4:$N$100))</f>
        <v>N/A</v>
      </c>
      <c r="H6" s="142"/>
      <c r="I6" s="65"/>
      <c r="J6" s="143"/>
      <c r="M6" s="29">
        <f t="shared" si="0"/>
        <v>0</v>
      </c>
      <c r="N6" s="29" t="str">
        <f t="shared" si="1"/>
        <v>Réduction des déplacements</v>
      </c>
    </row>
    <row r="7" spans="1:14" x14ac:dyDescent="0.2">
      <c r="A7" s="151" t="e" cm="1">
        <f t="array" aca="1" ref="A7" ca="1">_xlfn.IFS(C7="Mieux se déplacer",1,C7="Mieux se loger",2,C7="Mieux préserver",3,C7="Mieux produire",4,C7="Mieux se nourrir",5)</f>
        <v>#NAME?</v>
      </c>
      <c r="B7" s="182"/>
      <c r="C7" s="151" t="s">
        <v>146</v>
      </c>
      <c r="D7" s="183" t="s">
        <v>147</v>
      </c>
      <c r="E7" s="184" t="s">
        <v>161</v>
      </c>
      <c r="F7" s="216">
        <f t="array" ref="F7">MAX(IF(ISNUMBER(SEARCH(E7,'Recueil des actions'!E:E)),'Recueil des actions'!H:H))</f>
        <v>0</v>
      </c>
      <c r="G7" s="244" t="str">
        <f>IF(SUMIF('Recueil des actions'!$E$4:$E$100,"*"&amp;E7&amp;"*",'Recueil des actions'!$N$4:$N$100)=0,"N/A",SUMIF('Recueil des actions'!$E$4:$E$100,"*"&amp;E7&amp;"*",'Recueil des actions'!$O$4:$O$100)/SUMIF('Recueil des actions'!$E$4:$E$100,"*"&amp;E7&amp;"*",'Recueil des actions'!$N$4:$N$100))</f>
        <v>N/A</v>
      </c>
      <c r="H7" s="142"/>
      <c r="I7" s="65"/>
      <c r="J7" s="143"/>
      <c r="M7" s="29">
        <f t="shared" si="0"/>
        <v>0</v>
      </c>
      <c r="N7" s="29" t="str">
        <f t="shared" si="1"/>
        <v>Covoiturage</v>
      </c>
    </row>
    <row r="8" spans="1:14" x14ac:dyDescent="0.2">
      <c r="A8" s="151" t="e" cm="1">
        <f t="array" aca="1" ref="A8" ca="1">_xlfn.IFS(C8="Mieux se déplacer",1,C8="Mieux se loger",2,C8="Mieux préserver",3,C8="Mieux produire",4,C8="Mieux se nourrir",5)</f>
        <v>#NAME?</v>
      </c>
      <c r="B8" s="182"/>
      <c r="C8" s="151" t="s">
        <v>146</v>
      </c>
      <c r="D8" s="183" t="s">
        <v>147</v>
      </c>
      <c r="E8" s="184" t="s">
        <v>155</v>
      </c>
      <c r="F8" s="216">
        <f t="array" ref="F8">MAX(IF(ISNUMBER(SEARCH(E8,'Recueil des actions'!E:E)),'Recueil des actions'!H:H))</f>
        <v>0</v>
      </c>
      <c r="G8" s="244" t="str">
        <f>IF(SUMIF('Recueil des actions'!$E$4:$E$100,"*"&amp;E8&amp;"*",'Recueil des actions'!$N$4:$N$100)=0,"N/A",SUMIF('Recueil des actions'!$E$4:$E$100,"*"&amp;E8&amp;"*",'Recueil des actions'!$O$4:$O$100)/SUMIF('Recueil des actions'!$E$4:$E$100,"*"&amp;E8&amp;"*",'Recueil des actions'!$N$4:$N$100))</f>
        <v>N/A</v>
      </c>
      <c r="H8" s="142"/>
      <c r="I8" s="65"/>
      <c r="J8" s="143"/>
      <c r="M8" s="29">
        <f t="shared" si="0"/>
        <v>0</v>
      </c>
      <c r="N8" s="29" t="str">
        <f t="shared" si="1"/>
        <v>Vélo</v>
      </c>
    </row>
    <row r="9" spans="1:14" x14ac:dyDescent="0.2">
      <c r="A9" s="151" t="e" cm="1">
        <f t="array" aca="1" ref="A9" ca="1">_xlfn.IFS(C9="Mieux se déplacer",1,C9="Mieux se loger",2,C9="Mieux préserver",3,C9="Mieux produire",4,C9="Mieux se nourrir",5)</f>
        <v>#NAME?</v>
      </c>
      <c r="B9" s="182"/>
      <c r="C9" s="151" t="s">
        <v>146</v>
      </c>
      <c r="D9" s="183" t="s">
        <v>147</v>
      </c>
      <c r="E9" s="184" t="s">
        <v>307</v>
      </c>
      <c r="F9" s="216">
        <f t="array" ref="F9">MAX(IF(ISNUMBER(SEARCH(E9,'Recueil des actions'!E:E)),'Recueil des actions'!H:H))</f>
        <v>0</v>
      </c>
      <c r="G9" s="244" t="str">
        <f>IF(SUMIF('Recueil des actions'!$E$4:$E$100,"*"&amp;E9&amp;"*",'Recueil des actions'!$N$4:$N$100)=0,"N/A",SUMIF('Recueil des actions'!$E$4:$E$100,"*"&amp;E9&amp;"*",'Recueil des actions'!$O$4:$O$100)/SUMIF('Recueil des actions'!$E$4:$E$100,"*"&amp;E9&amp;"*",'Recueil des actions'!$N$4:$N$100))</f>
        <v>N/A</v>
      </c>
      <c r="H9" s="142"/>
      <c r="I9" s="65"/>
      <c r="J9" s="143"/>
      <c r="M9" s="29">
        <f t="shared" si="0"/>
        <v>0</v>
      </c>
      <c r="N9" s="29" t="str">
        <f t="shared" si="1"/>
        <v>Transport en commun</v>
      </c>
    </row>
    <row r="10" spans="1:14" ht="13.5" thickBot="1" x14ac:dyDescent="0.25">
      <c r="A10" s="151" t="e" cm="1">
        <f t="array" aca="1" ref="A10" ca="1">_xlfn.IFS(C10="Mieux se déplacer",1,C10="Mieux se loger",2,C10="Mieux préserver",3,C10="Mieux produire",4,C10="Mieux se nourrir",5)</f>
        <v>#NAME?</v>
      </c>
      <c r="B10" s="185"/>
      <c r="C10" s="152" t="s">
        <v>146</v>
      </c>
      <c r="D10" s="186" t="s">
        <v>147</v>
      </c>
      <c r="E10" s="187" t="s">
        <v>308</v>
      </c>
      <c r="F10" s="220">
        <f t="array" ref="F10">MAX(IF(ISNUMBER(SEARCH(E10,'Recueil des actions'!E:E)),'Recueil des actions'!H:H))</f>
        <v>0</v>
      </c>
      <c r="G10" s="245" t="str">
        <f>IF(SUMIF('Recueil des actions'!$E$4:$E$100,"*"&amp;E10&amp;"*",'Recueil des actions'!$N$4:$N$100)=0,"N/A",SUMIF('Recueil des actions'!$E$4:$E$100,"*"&amp;E10&amp;"*",'Recueil des actions'!$O$4:$O$100)/SUMIF('Recueil des actions'!$E$4:$E$100,"*"&amp;E10&amp;"*",'Recueil des actions'!$N$4:$N$100))</f>
        <v>N/A</v>
      </c>
      <c r="H10" s="145"/>
      <c r="I10" s="146"/>
      <c r="J10" s="147"/>
      <c r="M10" s="29">
        <f t="shared" si="0"/>
        <v>0</v>
      </c>
      <c r="N10" s="29" t="str">
        <f t="shared" si="1"/>
        <v>Efficacité et carburants décarbonés des véhicules</v>
      </c>
    </row>
    <row r="11" spans="1:14" ht="13.5" thickBot="1" x14ac:dyDescent="0.25">
      <c r="A11" s="151" t="e" cm="1">
        <f t="array" aca="1" ref="A11" ca="1">_xlfn.IFS(C11="Mieux se déplacer",1,C11="Mieux se loger",2,C11="Mieux préserver",3,C11="Mieux produire",4,C11="Mieux se nourrir",5)</f>
        <v>#NAME?</v>
      </c>
      <c r="B11" s="188"/>
      <c r="C11" s="189" t="s">
        <v>245</v>
      </c>
      <c r="D11" s="190" t="s">
        <v>147</v>
      </c>
      <c r="E11" s="191" t="s">
        <v>246</v>
      </c>
      <c r="F11" s="217">
        <f t="array" ref="F11">MAX(IF(ISNUMBER(SEARCH(E11,'Recueil des actions'!E:E)),'Recueil des actions'!H:H))</f>
        <v>0</v>
      </c>
      <c r="G11" s="246" t="str">
        <f>IF(SUMIF('Recueil des actions'!$E$4:$E$100,"*"&amp;E11&amp;"*",'Recueil des actions'!$N$4:$N$100)=0,"N/A",SUMIF('Recueil des actions'!$E$4:$E$100,"*"&amp;E11&amp;"*",'Recueil des actions'!$O$4:$O$100)/SUMIF('Recueil des actions'!$E$4:$E$100,"*"&amp;E11&amp;"*",'Recueil des actions'!$N$4:$N$100))</f>
        <v>N/A</v>
      </c>
      <c r="H11" s="140"/>
      <c r="I11" s="140"/>
      <c r="J11" s="143"/>
      <c r="M11" s="29">
        <f t="shared" si="0"/>
        <v>0</v>
      </c>
      <c r="N11" s="29" t="str">
        <f t="shared" si="1"/>
        <v>Fret décarboné et multimodalité</v>
      </c>
    </row>
    <row r="12" spans="1:14" s="168" customFormat="1" x14ac:dyDescent="0.2">
      <c r="A12" s="166" t="e" cm="1">
        <f t="array" aca="1" ref="A12" ca="1">_xlfn.IFS(C12="Mieux se déplacer",1,C12="Mieux se loger",2,C12="Mieux préserver",3,C12="Mieux produire",4,C12="Mieux se nourrir",5)</f>
        <v>#NAME?</v>
      </c>
      <c r="B12" s="188"/>
      <c r="C12" s="189" t="s">
        <v>245</v>
      </c>
      <c r="D12" s="190" t="s">
        <v>147</v>
      </c>
      <c r="E12" s="191" t="s">
        <v>354</v>
      </c>
      <c r="F12" s="217">
        <f t="array" ref="F12">MAX(IF(ISNUMBER(SEARCH(E12,'Recueil des actions'!E:E)),'Recueil des actions'!H:H))</f>
        <v>0</v>
      </c>
      <c r="G12" s="246" t="str">
        <f>IF(SUMIF('Recueil des actions'!$E$4:$E$100,"*"&amp;E12&amp;"*",'Recueil des actions'!$N$4:$N$100)=0,"N/A",SUMIF('Recueil des actions'!$E$4:$E$100,"*"&amp;E12&amp;"*",'Recueil des actions'!$O$4:$O$100)/SUMIF('Recueil des actions'!$E$4:$E$100,"*"&amp;E12&amp;"*",'Recueil des actions'!$N$4:$N$100))</f>
        <v>N/A</v>
      </c>
      <c r="H12" s="171"/>
      <c r="I12" s="171"/>
      <c r="J12" s="172"/>
      <c r="M12" s="169">
        <f t="shared" si="0"/>
        <v>0</v>
      </c>
      <c r="N12" s="169" t="str">
        <f t="shared" si="1"/>
        <v>Efficacité et sobriété logistique</v>
      </c>
    </row>
    <row r="13" spans="1:14" s="168" customFormat="1" x14ac:dyDescent="0.2">
      <c r="A13" s="170" t="e" cm="1">
        <f t="array" aca="1" ref="A13" ca="1">_xlfn.IFS(C13="Mieux se déplacer",1,C13="Mieux se loger",2,C13="Mieux préserver",3,C13="Mieux produire",4,C13="Mieux se nourrir",5)</f>
        <v>#NAME?</v>
      </c>
      <c r="B13" s="188"/>
      <c r="C13" s="189" t="s">
        <v>245</v>
      </c>
      <c r="D13" s="192" t="s">
        <v>9</v>
      </c>
      <c r="E13" s="193" t="s">
        <v>261</v>
      </c>
      <c r="F13" s="219">
        <f t="array" ref="F13">MAX(IF(ISNUMBER(SEARCH(E13,'Recueil des actions'!E:E)),'Recueil des actions'!H:H))</f>
        <v>0</v>
      </c>
      <c r="G13" s="247" t="str">
        <f>IF(SUMIF('Recueil des actions'!$E$4:$E$100,"*"&amp;E13&amp;"*",'Recueil des actions'!$N$4:$N$100)=0,"N/A",SUMIF('Recueil des actions'!$E$4:$E$100,"*"&amp;E13&amp;"*",'Recueil des actions'!$O$4:$O$100)/SUMIF('Recueil des actions'!$E$4:$E$100,"*"&amp;E13&amp;"*",'Recueil des actions'!$N$4:$N$100))</f>
        <v>N/A</v>
      </c>
      <c r="H13" s="171"/>
      <c r="I13" s="171"/>
      <c r="J13" s="172"/>
      <c r="M13" s="169">
        <f t="shared" si="0"/>
        <v>0</v>
      </c>
      <c r="N13" s="169" t="str">
        <f t="shared" si="1"/>
        <v>Décarbonation des sites industriels</v>
      </c>
    </row>
    <row r="14" spans="1:14" s="168" customFormat="1" x14ac:dyDescent="0.2">
      <c r="A14" s="170" t="e" cm="1">
        <f t="array" aca="1" ref="A14" ca="1">_xlfn.IFS(C14="Mieux se déplacer",1,C14="Mieux se loger",2,C14="Mieux préserver",3,C14="Mieux produire",4,C14="Mieux se nourrir",5)</f>
        <v>#NAME?</v>
      </c>
      <c r="B14" s="188"/>
      <c r="C14" s="189" t="s">
        <v>245</v>
      </c>
      <c r="D14" s="194" t="s">
        <v>8</v>
      </c>
      <c r="E14" s="195" t="s">
        <v>253</v>
      </c>
      <c r="F14" s="218">
        <f t="array" ref="F14">MAX(IF(ISNUMBER(SEARCH(E14,'Recueil des actions'!E:E)),'Recueil des actions'!H:H))</f>
        <v>0</v>
      </c>
      <c r="G14" s="248" t="str">
        <f>IF(SUMIF('Recueil des actions'!$E$4:$E$100,"*"&amp;E14&amp;"*",'Recueil des actions'!$N$4:$N$100)=0,"N/A",SUMIF('Recueil des actions'!$E$4:$E$100,"*"&amp;E14&amp;"*",'Recueil des actions'!$O$4:$O$100)/SUMIF('Recueil des actions'!$E$4:$E$100,"*"&amp;E14&amp;"*",'Recueil des actions'!$N$4:$N$100))</f>
        <v>N/A</v>
      </c>
      <c r="H14" s="171"/>
      <c r="I14" s="171"/>
      <c r="J14" s="172"/>
      <c r="M14" s="169">
        <f t="shared" si="0"/>
        <v>0</v>
      </c>
      <c r="N14" s="169" t="str">
        <f t="shared" si="1"/>
        <v>Electricité renouvelable</v>
      </c>
    </row>
    <row r="15" spans="1:14" s="168" customFormat="1" x14ac:dyDescent="0.2">
      <c r="A15" s="170" t="e" cm="1">
        <f t="array" aca="1" ref="A15" ca="1">_xlfn.IFS(C15="Mieux se déplacer",1,C15="Mieux se loger",2,C15="Mieux préserver",3,C15="Mieux produire",4,C15="Mieux se nourrir",5)</f>
        <v>#NAME?</v>
      </c>
      <c r="B15" s="188"/>
      <c r="C15" s="189" t="s">
        <v>245</v>
      </c>
      <c r="D15" s="194" t="s">
        <v>8</v>
      </c>
      <c r="E15" s="195" t="s">
        <v>259</v>
      </c>
      <c r="F15" s="218">
        <f t="array" ref="F15">MAX(IF(ISNUMBER(SEARCH(E15,'Recueil des actions'!E:E)),'Recueil des actions'!H:H))</f>
        <v>0</v>
      </c>
      <c r="G15" s="248" t="str">
        <f>IF(SUMIF('Recueil des actions'!$E$4:$E$100,"*"&amp;E15&amp;"*",'Recueil des actions'!$N$4:$N$100)=0,"N/A",SUMIF('Recueil des actions'!$E$4:$E$100,"*"&amp;E15&amp;"*",'Recueil des actions'!$O$4:$O$100)/SUMIF('Recueil des actions'!$E$4:$E$100,"*"&amp;E15&amp;"*",'Recueil des actions'!$N$4:$N$100))</f>
        <v>N/A</v>
      </c>
      <c r="H15" s="171"/>
      <c r="I15" s="171"/>
      <c r="J15" s="172"/>
      <c r="M15" s="169">
        <f t="shared" si="0"/>
        <v>0</v>
      </c>
      <c r="N15" s="169" t="str">
        <f t="shared" si="1"/>
        <v>Biogaz</v>
      </c>
    </row>
    <row r="16" spans="1:14" s="168" customFormat="1" x14ac:dyDescent="0.2">
      <c r="A16" s="170" t="e" cm="1">
        <f t="array" aca="1" ref="A16" ca="1">_xlfn.IFS(C16="Mieux se déplacer",1,C16="Mieux se loger",2,C16="Mieux préserver",3,C16="Mieux produire",4,C16="Mieux se nourrir",5)</f>
        <v>#NAME?</v>
      </c>
      <c r="B16" s="188"/>
      <c r="C16" s="189" t="s">
        <v>245</v>
      </c>
      <c r="D16" s="194" t="s">
        <v>8</v>
      </c>
      <c r="E16" s="195" t="s">
        <v>314</v>
      </c>
      <c r="F16" s="218">
        <f t="array" ref="F16">MAX(IF(ISNUMBER(SEARCH(E16,'Recueil des actions'!E:E)),'Recueil des actions'!H:H))</f>
        <v>0</v>
      </c>
      <c r="G16" s="248" t="str">
        <f>IF(SUMIF('Recueil des actions'!$E$4:$E$100,"*"&amp;E16&amp;"*",'Recueil des actions'!$N$4:$N$100)=0,"N/A",SUMIF('Recueil des actions'!$E$4:$E$100,"*"&amp;E16&amp;"*",'Recueil des actions'!$O$4:$O$100)/SUMIF('Recueil des actions'!$E$4:$E$100,"*"&amp;E16&amp;"*",'Recueil des actions'!$N$4:$N$100))</f>
        <v>N/A</v>
      </c>
      <c r="H16" s="171"/>
      <c r="I16" s="171"/>
      <c r="J16" s="172"/>
      <c r="M16" s="169">
        <f t="shared" si="0"/>
        <v>0</v>
      </c>
      <c r="N16" s="169" t="str">
        <f t="shared" si="1"/>
        <v>Réseaux de chaleur décarbonés</v>
      </c>
    </row>
    <row r="17" spans="1:14" s="168" customFormat="1" x14ac:dyDescent="0.2">
      <c r="A17" s="170" t="e" cm="1">
        <f t="array" aca="1" ref="A17" ca="1">_xlfn.IFS(C17="Mieux se déplacer",1,C17="Mieux se loger",2,C17="Mieux préserver",3,C17="Mieux produire",4,C17="Mieux se nourrir",5)</f>
        <v>#NAME?</v>
      </c>
      <c r="B17" s="188"/>
      <c r="C17" s="189" t="s">
        <v>245</v>
      </c>
      <c r="D17" s="196" t="s">
        <v>7</v>
      </c>
      <c r="E17" s="197" t="s">
        <v>315</v>
      </c>
      <c r="F17" s="249">
        <f t="array" ref="F17">MAX(IF(ISNUMBER(SEARCH(E17,'Recueil des actions'!E:E)),'Recueil des actions'!H:H))</f>
        <v>0</v>
      </c>
      <c r="G17" s="250" t="str">
        <f>IF(SUMIF('Recueil des actions'!$E$4:$E$100,"*"&amp;E17&amp;"*",'Recueil des actions'!$N$4:$N$100)=0,"N/A",SUMIF('Recueil des actions'!$E$4:$E$100,"*"&amp;E17&amp;"*",'Recueil des actions'!$O$4:$O$100)/SUMIF('Recueil des actions'!$E$4:$E$100,"*"&amp;E17&amp;"*",'Recueil des actions'!$N$4:$N$100))</f>
        <v>N/A</v>
      </c>
      <c r="H17" s="171"/>
      <c r="I17" s="171"/>
      <c r="J17" s="172"/>
      <c r="M17" s="169"/>
      <c r="N17" s="169"/>
    </row>
    <row r="18" spans="1:14" s="168" customFormat="1" x14ac:dyDescent="0.2">
      <c r="A18" s="170" t="e" cm="1">
        <f t="array" aca="1" ref="A18" ca="1">_xlfn.IFS(C18="Mieux se déplacer",1,C18="Mieux se loger",2,C18="Mieux préserver",3,C18="Mieux produire",4,C18="Mieux se nourrir",5)</f>
        <v>#NAME?</v>
      </c>
      <c r="B18" s="188"/>
      <c r="C18" s="189" t="s">
        <v>245</v>
      </c>
      <c r="D18" s="196" t="s">
        <v>7</v>
      </c>
      <c r="E18" s="197" t="s">
        <v>267</v>
      </c>
      <c r="F18" s="249">
        <f t="array" ref="F18">MAX(IF(ISNUMBER(SEARCH(E18,'Recueil des actions'!E:E)),'Recueil des actions'!H:H))</f>
        <v>0</v>
      </c>
      <c r="G18" s="250" t="str">
        <f>IF(SUMIF('Recueil des actions'!$E$4:$E$100,"*"&amp;E18&amp;"*",'Recueil des actions'!$N$4:$N$100)=0,"N/A",SUMIF('Recueil des actions'!$E$4:$E$100,"*"&amp;E18&amp;"*",'Recueil des actions'!$O$4:$O$100)/SUMIF('Recueil des actions'!$E$4:$E$100,"*"&amp;E18&amp;"*",'Recueil des actions'!$N$4:$N$100))</f>
        <v>N/A</v>
      </c>
      <c r="H18" s="171"/>
      <c r="I18" s="171"/>
      <c r="J18" s="172"/>
      <c r="M18" s="169"/>
      <c r="N18" s="169"/>
    </row>
    <row r="19" spans="1:14" s="168" customFormat="1" x14ac:dyDescent="0.2">
      <c r="A19" s="170" t="e" cm="1">
        <f t="array" aca="1" ref="A19" ca="1">_xlfn.IFS(C19="Mieux se déplacer",1,C19="Mieux se loger",2,C19="Mieux préserver",3,C19="Mieux produire",4,C19="Mieux se nourrir",5)</f>
        <v>#NAME?</v>
      </c>
      <c r="B19" s="188"/>
      <c r="C19" s="189" t="s">
        <v>245</v>
      </c>
      <c r="D19" s="196" t="s">
        <v>7</v>
      </c>
      <c r="E19" s="198" t="s">
        <v>263</v>
      </c>
      <c r="F19" s="249">
        <f t="array" ref="F19">MAX(IF(ISNUMBER(SEARCH(E19,'Recueil des actions'!E:E)),'Recueil des actions'!H:H))</f>
        <v>0</v>
      </c>
      <c r="G19" s="250" t="str">
        <f>IF(SUMIF('Recueil des actions'!$E$4:$E$100,"*"&amp;E19&amp;"*",'Recueil des actions'!$N$4:$N$100)=0,"N/A",SUMIF('Recueil des actions'!$E$4:$E$100,"*"&amp;E19&amp;"*",'Recueil des actions'!$O$4:$O$100)/SUMIF('Recueil des actions'!$E$4:$E$100,"*"&amp;E19&amp;"*",'Recueil des actions'!$N$4:$N$100))</f>
        <v>N/A</v>
      </c>
      <c r="H19" s="171"/>
      <c r="I19" s="171"/>
      <c r="J19" s="172"/>
      <c r="M19" s="169">
        <f>H19</f>
        <v>0</v>
      </c>
      <c r="N19" s="169" t="str">
        <f>E19</f>
        <v>Prévention des déchets</v>
      </c>
    </row>
    <row r="20" spans="1:14" s="168" customFormat="1" x14ac:dyDescent="0.2">
      <c r="A20" s="170" t="e" cm="1">
        <f t="array" aca="1" ref="A20" ca="1">_xlfn.IFS(C20="Mieux se déplacer",1,C20="Mieux se loger",2,C20="Mieux préserver",3,C20="Mieux produire",4,C20="Mieux se nourrir",5)</f>
        <v>#NAME?</v>
      </c>
      <c r="B20" s="188"/>
      <c r="C20" s="189" t="s">
        <v>245</v>
      </c>
      <c r="D20" s="196" t="s">
        <v>7</v>
      </c>
      <c r="E20" s="198" t="s">
        <v>316</v>
      </c>
      <c r="F20" s="249">
        <f t="array" ref="F20">MAX(IF(ISNUMBER(SEARCH(E20,'Recueil des actions'!E:E)),'Recueil des actions'!H:H))</f>
        <v>0</v>
      </c>
      <c r="G20" s="250" t="str">
        <f>IF(SUMIF('Recueil des actions'!$E$4:$E$100,"*"&amp;E20&amp;"*",'Recueil des actions'!$N$4:$N$100)=0,"N/A",SUMIF('Recueil des actions'!$E$4:$E$100,"*"&amp;E20&amp;"*",'Recueil des actions'!$O$4:$O$100)/SUMIF('Recueil des actions'!$E$4:$E$100,"*"&amp;E20&amp;"*",'Recueil des actions'!$N$4:$N$100))</f>
        <v>N/A</v>
      </c>
      <c r="H20" s="171"/>
      <c r="I20" s="171"/>
      <c r="J20" s="172"/>
      <c r="M20" s="169">
        <f>H20</f>
        <v>0</v>
      </c>
      <c r="N20" s="169" t="str">
        <f>E20</f>
        <v>Mise en décharge</v>
      </c>
    </row>
    <row r="21" spans="1:14" s="168" customFormat="1" x14ac:dyDescent="0.2">
      <c r="A21" s="170" t="e" cm="1">
        <f t="array" aca="1" ref="A21" ca="1">_xlfn.IFS(C21="Mieux se déplacer",1,C21="Mieux se loger",2,C21="Mieux préserver",3,C21="Mieux produire",4,C21="Mieux se nourrir",5)</f>
        <v>#NAME?</v>
      </c>
      <c r="B21" s="188"/>
      <c r="C21" s="189" t="s">
        <v>245</v>
      </c>
      <c r="D21" s="196" t="s">
        <v>7</v>
      </c>
      <c r="E21" s="198" t="s">
        <v>270</v>
      </c>
      <c r="F21" s="249">
        <f t="array" ref="F21">MAX(IF(ISNUMBER(SEARCH(E21,'Recueil des actions'!E:E)),'Recueil des actions'!H:H))</f>
        <v>0</v>
      </c>
      <c r="G21" s="250" t="str">
        <f>IF(SUMIF('Recueil des actions'!$E$4:$E$100,"*"&amp;E21&amp;"*",'Recueil des actions'!$N$4:$N$100)=0,"N/A",SUMIF('Recueil des actions'!$E$4:$E$100,"*"&amp;E21&amp;"*",'Recueil des actions'!$O$4:$O$100)/SUMIF('Recueil des actions'!$E$4:$E$100,"*"&amp;E21&amp;"*",'Recueil des actions'!$N$4:$N$100))</f>
        <v>N/A</v>
      </c>
      <c r="H21" s="171"/>
      <c r="I21" s="171"/>
      <c r="J21" s="172"/>
      <c r="M21" s="169"/>
      <c r="N21" s="169"/>
    </row>
    <row r="22" spans="1:14" s="168" customFormat="1" ht="13.5" thickBot="1" x14ac:dyDescent="0.25">
      <c r="A22" s="170" t="e" cm="1">
        <f t="array" aca="1" ref="A22" ca="1">_xlfn.IFS(C22="Mieux se déplacer",1,C22="Mieux se loger",2,C22="Mieux préserver",3,C22="Mieux produire",4,C22="Mieux se nourrir",5)</f>
        <v>#NAME?</v>
      </c>
      <c r="B22" s="188"/>
      <c r="C22" s="189" t="s">
        <v>245</v>
      </c>
      <c r="D22" s="221" t="s">
        <v>167</v>
      </c>
      <c r="E22" s="222" t="s">
        <v>248</v>
      </c>
      <c r="F22" s="251">
        <f t="array" ref="F22">MAX(IF(ISNUMBER(SEARCH(E22,'Recueil des actions'!E:E)),'Recueil des actions'!H:H))</f>
        <v>0</v>
      </c>
      <c r="G22" s="252" t="str">
        <f>IF(SUMIF('Recueil des actions'!$E$4:$E$100,"*"&amp;E22&amp;"*",'Recueil des actions'!$N$4:$N$100)=0,"N/A",SUMIF('Recueil des actions'!$E$4:$E$100,"*"&amp;E22&amp;"*",'Recueil des actions'!$O$4:$O$100)/SUMIF('Recueil des actions'!$E$4:$E$100,"*"&amp;E22&amp;"*",'Recueil des actions'!$N$4:$N$100))</f>
        <v>N/A</v>
      </c>
      <c r="H22" s="171"/>
      <c r="I22" s="171"/>
      <c r="J22" s="172"/>
      <c r="M22" s="169"/>
      <c r="N22" s="169"/>
    </row>
    <row r="23" spans="1:14" s="168" customFormat="1" ht="13.5" thickBot="1" x14ac:dyDescent="0.25">
      <c r="A23" s="170" t="e" cm="1">
        <f t="array" aca="1" ref="A23" ca="1">_xlfn.IFS(C23="Mieux se déplacer",1,C23="Mieux se loger",2,C23="Mieux préserver",3,C23="Mieux produire",4,C23="Mieux se nourrir",5)</f>
        <v>#NAME?</v>
      </c>
      <c r="B23" s="200"/>
      <c r="C23" s="201" t="s">
        <v>166</v>
      </c>
      <c r="D23" s="202" t="s">
        <v>167</v>
      </c>
      <c r="E23" s="203" t="s">
        <v>172</v>
      </c>
      <c r="F23" s="253">
        <f t="array" ref="F23">MAX(IF(ISNUMBER(SEARCH(E23,'Recueil des actions'!E:E)),'Recueil des actions'!H:H))</f>
        <v>0</v>
      </c>
      <c r="G23" s="254" t="str">
        <f>IF(SUMIF('Recueil des actions'!$E$4:$E$100,"*"&amp;E23&amp;"*",'Recueil des actions'!$N$4:$N$100)=0,"N/A",SUMIF('Recueil des actions'!$E$4:$E$100,"*"&amp;E23&amp;"*",'Recueil des actions'!$O$4:$O$100)/SUMIF('Recueil des actions'!$E$4:$E$100,"*"&amp;E23&amp;"*",'Recueil des actions'!$N$4:$N$100))</f>
        <v>N/A</v>
      </c>
      <c r="H23" s="223"/>
      <c r="I23" s="223"/>
      <c r="J23" s="224"/>
      <c r="M23" s="169"/>
      <c r="N23" s="169"/>
    </row>
    <row r="24" spans="1:14" s="168" customFormat="1" x14ac:dyDescent="0.2">
      <c r="A24" s="170" t="e" cm="1">
        <f t="array" aca="1" ref="A24" ca="1">_xlfn.IFS(C24="Mieux se déplacer",1,C24="Mieux se loger",2,C24="Mieux préserver",3,C24="Mieux produire",4,C24="Mieux se nourrir",5)</f>
        <v>#NAME?</v>
      </c>
      <c r="B24" s="206"/>
      <c r="C24" s="204" t="s">
        <v>175</v>
      </c>
      <c r="D24" s="205" t="s">
        <v>176</v>
      </c>
      <c r="E24" s="144" t="s">
        <v>176</v>
      </c>
      <c r="F24" s="162">
        <f t="array" ref="F24">MAX(IF(ISNUMBER(SEARCH(E24,'Recueil des actions'!E:E)),'Recueil des actions'!H:H))</f>
        <v>0</v>
      </c>
      <c r="G24" s="255" t="str">
        <f>IF(SUMIF('Recueil des actions'!$E$4:$E$100,"*"&amp;E24&amp;"*",'Recueil des actions'!$N$4:$N$100)=0,"N/A",SUMIF('Recueil des actions'!$E$4:$E$100,"*"&amp;E24&amp;"*",'Recueil des actions'!$O$4:$O$100)/SUMIF('Recueil des actions'!$E$4:$E$100,"*"&amp;E24&amp;"*",'Recueil des actions'!$N$4:$N$100))</f>
        <v>N/A</v>
      </c>
      <c r="H24" s="225"/>
      <c r="I24" s="167"/>
      <c r="J24" s="172"/>
      <c r="M24" s="169"/>
      <c r="N24" s="169"/>
    </row>
    <row r="25" spans="1:14" x14ac:dyDescent="0.2">
      <c r="A25" s="151" t="e" cm="1">
        <f t="array" aca="1" ref="A25" ca="1">_xlfn.IFS(C25="Mieux se déplacer",1,C25="Mieux se loger",2,C25="Mieux préserver",3,C25="Mieux produire",4,C25="Mieux se nourrir",5)</f>
        <v>#NAME?</v>
      </c>
      <c r="B25" s="206"/>
      <c r="C25" s="226" t="s">
        <v>175</v>
      </c>
      <c r="D25" s="207" t="s">
        <v>9</v>
      </c>
      <c r="E25" s="193" t="s">
        <v>202</v>
      </c>
      <c r="F25" s="219">
        <f t="array" ref="F25">MAX(IF(ISNUMBER(SEARCH(E25,'Recueil des actions'!E:E)),'Recueil des actions'!H:H))</f>
        <v>0</v>
      </c>
      <c r="G25" s="256" t="str">
        <f>IF(SUMIF('Recueil des actions'!$E$4:$E$100,"*"&amp;E25&amp;"*",'Recueil des actions'!$N$4:$N$100)=0,"N/A",SUMIF('Recueil des actions'!$E$4:$E$100,"*"&amp;E25&amp;"*",'Recueil des actions'!$O$4:$O$100)/SUMIF('Recueil des actions'!$E$4:$E$100,"*"&amp;E25&amp;"*",'Recueil des actions'!$N$4:$N$100))</f>
        <v>N/A</v>
      </c>
      <c r="H25" s="65"/>
      <c r="I25" s="65"/>
      <c r="J25" s="143"/>
      <c r="M25" s="29">
        <f t="shared" ref="M25:M31" si="2">H25</f>
        <v>0</v>
      </c>
      <c r="N25" s="29" t="str">
        <f t="shared" ref="N25:N31" si="3">E25</f>
        <v>Produits bois</v>
      </c>
    </row>
    <row r="26" spans="1:14" x14ac:dyDescent="0.2">
      <c r="A26" s="84" t="e">
        <f t="array" aca="1" ref="A26" ca="1">_xlfn.IFS(C26="Mieux se déplacer",1,C26="Mieux se loger",2,C26="Mieux préserver",3,C26="Mieux produire",4,C26="Mieux se nourrir",5)</f>
        <v>#NAME?</v>
      </c>
      <c r="B26" s="206"/>
      <c r="C26" s="204" t="s">
        <v>175</v>
      </c>
      <c r="D26" s="205" t="s">
        <v>230</v>
      </c>
      <c r="E26" s="144" t="s">
        <v>233</v>
      </c>
      <c r="F26" s="162">
        <f t="array" ref="F26">MAX(IF(ISNUMBER(SEARCH(E26,'Recueil des actions'!E:E)),'Recueil des actions'!H:H))</f>
        <v>0</v>
      </c>
      <c r="G26" s="255" t="str">
        <f>IF(SUMIF('Recueil des actions'!$E$4:$E$100,"*"&amp;E26&amp;"*",'Recueil des actions'!$N$4:$N$100)=0,"N/A",SUMIF('Recueil des actions'!$E$4:$E$100,"*"&amp;E26&amp;"*",'Recueil des actions'!$O$4:$O$100)/SUMIF('Recueil des actions'!$E$4:$E$100,"*"&amp;E26&amp;"*",'Recueil des actions'!$N$4:$N$100))</f>
        <v>N/A</v>
      </c>
      <c r="H26" s="65"/>
      <c r="I26" s="65"/>
      <c r="J26" s="143"/>
      <c r="M26" s="29">
        <f>H26</f>
        <v>0</v>
      </c>
      <c r="N26" s="29" t="str">
        <f>E26</f>
        <v>Sobriété dans l’eau</v>
      </c>
    </row>
    <row r="27" spans="1:14" x14ac:dyDescent="0.2">
      <c r="A27" s="151" t="e" cm="1">
        <f t="array" aca="1" ref="A27" ca="1">_xlfn.IFS(C27="Mieux se déplacer",1,C27="Mieux se loger",2,C27="Mieux préserver",3,C27="Mieux produire",4,C27="Mieux se nourrir",5)</f>
        <v>#NAME?</v>
      </c>
      <c r="B27" s="206"/>
      <c r="C27" s="204" t="s">
        <v>175</v>
      </c>
      <c r="D27" s="205" t="s">
        <v>230</v>
      </c>
      <c r="E27" s="144" t="s">
        <v>231</v>
      </c>
      <c r="F27" s="162">
        <f t="array" ref="F27">MAX(IF(ISNUMBER(SEARCH(E27,'Recueil des actions'!E:E)),'Recueil des actions'!H:H))</f>
        <v>0</v>
      </c>
      <c r="G27" s="255" t="str">
        <f>IF(SUMIF('Recueil des actions'!$E$4:$E$100,"*"&amp;E27&amp;"*",'Recueil des actions'!$N$4:$N$100)=0,"N/A",SUMIF('Recueil des actions'!$E$4:$E$100,"*"&amp;E27&amp;"*",'Recueil des actions'!$O$4:$O$100)/SUMIF('Recueil des actions'!$E$4:$E$100,"*"&amp;E27&amp;"*",'Recueil des actions'!$N$4:$N$100))</f>
        <v>N/A</v>
      </c>
      <c r="H27" s="65"/>
      <c r="I27" s="65"/>
      <c r="J27" s="143"/>
      <c r="M27" s="29">
        <f t="shared" si="2"/>
        <v>0</v>
      </c>
      <c r="N27" s="29" t="str">
        <f t="shared" si="3"/>
        <v>Zones de captage d’eau</v>
      </c>
    </row>
    <row r="28" spans="1:14" x14ac:dyDescent="0.2">
      <c r="A28" s="151" t="e" cm="1">
        <f t="array" aca="1" ref="A28" ca="1">_xlfn.IFS(C28="Mieux se déplacer",1,C28="Mieux se loger",2,C28="Mieux préserver",3,C28="Mieux produire",4,C28="Mieux se nourrir",5)</f>
        <v>#NAME?</v>
      </c>
      <c r="B28" s="206"/>
      <c r="C28" s="204" t="s">
        <v>175</v>
      </c>
      <c r="D28" s="205" t="s">
        <v>230</v>
      </c>
      <c r="E28" s="144" t="s">
        <v>241</v>
      </c>
      <c r="F28" s="162">
        <f t="array" ref="F28">MAX(IF(ISNUMBER(SEARCH(E28,'Recueil des actions'!E:E)),'Recueil des actions'!H:H))</f>
        <v>0</v>
      </c>
      <c r="G28" s="255" t="str">
        <f>IF(SUMIF('Recueil des actions'!$E$4:$E$100,"*"&amp;E28&amp;"*",'Recueil des actions'!$N$4:$N$100)=0,"N/A",SUMIF('Recueil des actions'!$E$4:$E$100,"*"&amp;E28&amp;"*",'Recueil des actions'!$O$4:$O$100)/SUMIF('Recueil des actions'!$E$4:$E$100,"*"&amp;E28&amp;"*",'Recueil des actions'!$N$4:$N$100))</f>
        <v>N/A</v>
      </c>
      <c r="H28" s="65"/>
      <c r="I28" s="65"/>
      <c r="J28" s="143"/>
      <c r="M28" s="29">
        <f t="shared" si="2"/>
        <v>0</v>
      </c>
      <c r="N28" s="29" t="str">
        <f t="shared" si="3"/>
        <v>Désimperméabilisation des sols</v>
      </c>
    </row>
    <row r="29" spans="1:14" x14ac:dyDescent="0.2">
      <c r="A29" s="151" t="e" cm="1">
        <f t="array" aca="1" ref="A29" ca="1">_xlfn.IFS(C29="Mieux se déplacer",1,C29="Mieux se loger",2,C29="Mieux préserver",3,C29="Mieux produire",4,C29="Mieux se nourrir",5)</f>
        <v>#NAME?</v>
      </c>
      <c r="B29" s="206"/>
      <c r="C29" s="204" t="s">
        <v>175</v>
      </c>
      <c r="D29" s="205" t="s">
        <v>187</v>
      </c>
      <c r="E29" s="144" t="s">
        <v>218</v>
      </c>
      <c r="F29" s="162">
        <f t="array" ref="F29">MAX(IF(ISNUMBER(SEARCH(E29,'Recueil des actions'!E:E)),'Recueil des actions'!H:H))</f>
        <v>0</v>
      </c>
      <c r="G29" s="255" t="str">
        <f>IF(SUMIF('Recueil des actions'!$E$4:$E$100,"*"&amp;E29&amp;"*",'Recueil des actions'!$N$4:$N$100)=0,"N/A",SUMIF('Recueil des actions'!$E$4:$E$100,"*"&amp;E29&amp;"*",'Recueil des actions'!$O$4:$O$100)/SUMIF('Recueil des actions'!$E$4:$E$100,"*"&amp;E29&amp;"*",'Recueil des actions'!$N$4:$N$100))</f>
        <v>N/A</v>
      </c>
      <c r="H29" s="65"/>
      <c r="I29" s="65"/>
      <c r="J29" s="143"/>
      <c r="M29" s="29">
        <f t="shared" si="2"/>
        <v>0</v>
      </c>
      <c r="N29" s="29" t="str">
        <f t="shared" si="3"/>
        <v>Continuités écologiques</v>
      </c>
    </row>
    <row r="30" spans="1:14" x14ac:dyDescent="0.2">
      <c r="A30" s="151" t="e" cm="1">
        <f t="array" aca="1" ref="A30" ca="1">_xlfn.IFS(C30="Mieux se déplacer",1,C30="Mieux se loger",2,C30="Mieux préserver",3,C30="Mieux produire",4,C30="Mieux se nourrir",5)</f>
        <v>#NAME?</v>
      </c>
      <c r="B30" s="206"/>
      <c r="C30" s="204" t="s">
        <v>175</v>
      </c>
      <c r="D30" s="205" t="s">
        <v>187</v>
      </c>
      <c r="E30" s="144" t="s">
        <v>222</v>
      </c>
      <c r="F30" s="162">
        <f t="array" ref="F30">MAX(IF(ISNUMBER(SEARCH(E30,'Recueil des actions'!E:E)),'Recueil des actions'!H:H))</f>
        <v>0</v>
      </c>
      <c r="G30" s="255" t="str">
        <f>IF(SUMIF('Recueil des actions'!$E$4:$E$100,"*"&amp;E30&amp;"*",'Recueil des actions'!$N$4:$N$100)=0,"N/A",SUMIF('Recueil des actions'!$E$4:$E$100,"*"&amp;E30&amp;"*",'Recueil des actions'!$O$4:$O$100)/SUMIF('Recueil des actions'!$E$4:$E$100,"*"&amp;E30&amp;"*",'Recueil des actions'!$N$4:$N$100))</f>
        <v>N/A</v>
      </c>
      <c r="H30" s="65"/>
      <c r="I30" s="65"/>
      <c r="J30" s="143"/>
      <c r="M30" s="29">
        <f t="shared" si="2"/>
        <v>0</v>
      </c>
      <c r="N30" s="29" t="str">
        <f t="shared" si="3"/>
        <v>Surface en aire protégée</v>
      </c>
    </row>
    <row r="31" spans="1:14" x14ac:dyDescent="0.2">
      <c r="A31" s="151" t="e" cm="1">
        <f t="array" aca="1" ref="A31" ca="1">_xlfn.IFS(C31="Mieux se déplacer",1,C31="Mieux se loger",2,C31="Mieux préserver",3,C31="Mieux produire",4,C31="Mieux se nourrir",5)</f>
        <v>#NAME?</v>
      </c>
      <c r="B31" s="206"/>
      <c r="C31" s="204" t="s">
        <v>175</v>
      </c>
      <c r="D31" s="205" t="s">
        <v>187</v>
      </c>
      <c r="E31" s="160" t="s">
        <v>188</v>
      </c>
      <c r="F31" s="162">
        <f t="array" ref="F31">MAX(IF(ISNUMBER(SEARCH(E31,'Recueil des actions'!E:E)),'Recueil des actions'!H:H))</f>
        <v>0</v>
      </c>
      <c r="G31" s="255" t="str">
        <f>IF(SUMIF('Recueil des actions'!$E$4:$E$100,"*"&amp;E31&amp;"*",'Recueil des actions'!$N$4:$N$100)=0,"N/A",SUMIF('Recueil des actions'!$E$4:$E$100,"*"&amp;E31&amp;"*",'Recueil des actions'!$O$4:$O$100)/SUMIF('Recueil des actions'!$E$4:$E$100,"*"&amp;E31&amp;"*",'Recueil des actions'!$N$4:$N$100))</f>
        <v>N/A</v>
      </c>
      <c r="H31" s="65"/>
      <c r="I31" s="65"/>
      <c r="J31" s="143"/>
      <c r="M31" s="29">
        <f t="shared" si="2"/>
        <v>0</v>
      </c>
      <c r="N31" s="29" t="str">
        <f t="shared" si="3"/>
        <v>Gestion des forêts</v>
      </c>
    </row>
    <row r="32" spans="1:14" x14ac:dyDescent="0.2">
      <c r="A32" s="151" t="e" cm="1">
        <f t="array" aca="1" ref="A32" ca="1">_xlfn.IFS(C32="Mieux se déplacer",1,C32="Mieux se loger",2,C32="Mieux préserver",3,C32="Mieux produire",4,C32="Mieux se nourrir",5)</f>
        <v>#NAME?</v>
      </c>
      <c r="B32" s="206"/>
      <c r="C32" s="204" t="s">
        <v>175</v>
      </c>
      <c r="D32" s="205" t="s">
        <v>187</v>
      </c>
      <c r="E32" s="144" t="s">
        <v>212</v>
      </c>
      <c r="F32" s="162">
        <f t="array" ref="F32">MAX(IF(ISNUMBER(SEARCH(E32,'Recueil des actions'!E:E)),'Recueil des actions'!H:H))</f>
        <v>0</v>
      </c>
      <c r="G32" s="255" t="str">
        <f>IF(SUMIF('Recueil des actions'!$E$4:$E$100,"*"&amp;E32&amp;"*",'Recueil des actions'!$N$4:$N$100)=0,"N/A",SUMIF('Recueil des actions'!$E$4:$E$100,"*"&amp;E32&amp;"*",'Recueil des actions'!$O$4:$O$100)/SUMIF('Recueil des actions'!$E$4:$E$100,"*"&amp;E32&amp;"*",'Recueil des actions'!$N$4:$N$100))</f>
        <v>N/A</v>
      </c>
      <c r="H32" s="65"/>
      <c r="I32" s="65"/>
      <c r="J32" s="143"/>
    </row>
    <row r="33" spans="1:14" ht="25.5" x14ac:dyDescent="0.2">
      <c r="A33" s="151" t="e" cm="1">
        <f t="array" aca="1" ref="A33" ca="1">_xlfn.IFS(C33="Mieux se déplacer",1,C33="Mieux se loger",2,C33="Mieux préserver",3,C33="Mieux produire",4,C33="Mieux se nourrir",5)</f>
        <v>#NAME?</v>
      </c>
      <c r="B33" s="206"/>
      <c r="C33" s="204" t="s">
        <v>175</v>
      </c>
      <c r="D33" s="205" t="s">
        <v>205</v>
      </c>
      <c r="E33" s="144" t="s">
        <v>313</v>
      </c>
      <c r="F33" s="162">
        <f t="array" ref="F33">MAX(IF(ISNUMBER(SEARCH(E33,'Recueil des actions'!E:E)),'Recueil des actions'!H:H))</f>
        <v>0</v>
      </c>
      <c r="G33" s="255" t="str">
        <f>IF(SUMIF('Recueil des actions'!$E$4:$E$100,"*"&amp;E33&amp;"*",'Recueil des actions'!$N$4:$N$100)=0,"N/A",SUMIF('Recueil des actions'!$E$4:$E$100,"*"&amp;E33&amp;"*",'Recueil des actions'!$O$4:$O$100)/SUMIF('Recueil des actions'!$E$4:$E$100,"*"&amp;E33&amp;"*",'Recueil des actions'!$N$4:$N$100))</f>
        <v>N/A</v>
      </c>
      <c r="H33" s="65"/>
      <c r="I33" s="65"/>
      <c r="J33" s="143"/>
    </row>
    <row r="34" spans="1:14" ht="25.5" x14ac:dyDescent="0.2">
      <c r="A34" s="151" t="e" cm="1">
        <f t="array" aca="1" ref="A34" ca="1">_xlfn.IFS(C34="Mieux se déplacer",1,C34="Mieux se loger",2,C34="Mieux préserver",3,C34="Mieux produire",4,C34="Mieux se nourrir",5)</f>
        <v>#NAME?</v>
      </c>
      <c r="B34" s="206"/>
      <c r="C34" s="204" t="s">
        <v>175</v>
      </c>
      <c r="D34" s="205" t="s">
        <v>205</v>
      </c>
      <c r="E34" s="144" t="s">
        <v>208</v>
      </c>
      <c r="F34" s="162">
        <f t="array" ref="F34">MAX(IF(ISNUMBER(SEARCH(E34,'Recueil des actions'!E:E)),'Recueil des actions'!H:H))</f>
        <v>0</v>
      </c>
      <c r="G34" s="255" t="str">
        <f>IF(SUMIF('Recueil des actions'!$E$4:$E$100,"*"&amp;E34&amp;"*",'Recueil des actions'!$N$4:$N$100)=0,"N/A",SUMIF('Recueil des actions'!$E$4:$E$100,"*"&amp;E34&amp;"*",'Recueil des actions'!$O$4:$O$100)/SUMIF('Recueil des actions'!$E$4:$E$100,"*"&amp;E34&amp;"*",'Recueil des actions'!$N$4:$N$100))</f>
        <v>N/A</v>
      </c>
      <c r="H34" s="65"/>
      <c r="I34" s="65"/>
      <c r="J34" s="143"/>
    </row>
    <row r="35" spans="1:14" ht="25.5" x14ac:dyDescent="0.2">
      <c r="A35" s="151" t="e" cm="1">
        <f t="array" aca="1" ref="A35" ca="1">_xlfn.IFS(C35="Mieux se déplacer",1,C35="Mieux se loger",2,C35="Mieux préserver",3,C35="Mieux produire",4,C35="Mieux se nourrir",5)</f>
        <v>#NAME?</v>
      </c>
      <c r="B35" s="206"/>
      <c r="C35" s="204" t="s">
        <v>175</v>
      </c>
      <c r="D35" s="205" t="s">
        <v>205</v>
      </c>
      <c r="E35" s="160" t="s">
        <v>309</v>
      </c>
      <c r="F35" s="162">
        <f t="array" ref="F35">MAX(IF(ISNUMBER(SEARCH(E35,'Recueil des actions'!E:E)),'Recueil des actions'!H:H))</f>
        <v>0</v>
      </c>
      <c r="G35" s="255" t="str">
        <f>IF(SUMIF('Recueil des actions'!$E$4:$E$100,"*"&amp;E35&amp;"*",'Recueil des actions'!$N$4:$N$100)=0,"N/A",SUMIF('Recueil des actions'!$E$4:$E$100,"*"&amp;E35&amp;"*",'Recueil des actions'!$O$4:$O$100)/SUMIF('Recueil des actions'!$E$4:$E$100,"*"&amp;E35&amp;"*",'Recueil des actions'!$N$4:$N$100))</f>
        <v>N/A</v>
      </c>
      <c r="H35" s="65"/>
      <c r="I35" s="65"/>
      <c r="J35" s="143"/>
    </row>
    <row r="36" spans="1:14" ht="26.25" thickBot="1" x14ac:dyDescent="0.25">
      <c r="A36" s="151" t="e" cm="1">
        <f t="array" aca="1" ref="A36" ca="1">_xlfn.IFS(C36="Mieux se déplacer",1,C36="Mieux se loger",2,C36="Mieux préserver",3,C36="Mieux produire",4,C36="Mieux se nourrir",5)</f>
        <v>#NAME?</v>
      </c>
      <c r="B36" s="208"/>
      <c r="C36" s="204" t="s">
        <v>175</v>
      </c>
      <c r="D36" s="205" t="s">
        <v>205</v>
      </c>
      <c r="E36" s="160" t="s">
        <v>310</v>
      </c>
      <c r="F36" s="162">
        <f t="array" ref="F36">MAX(IF(ISNUMBER(SEARCH(E36,'Recueil des actions'!E:E)),'Recueil des actions'!H:H))</f>
        <v>0</v>
      </c>
      <c r="G36" s="255" t="str">
        <f>IF(SUMIF('Recueil des actions'!$E$4:$E$100,"*"&amp;E36&amp;"*",'Recueil des actions'!$N$4:$N$100)=0,"N/A",SUMIF('Recueil des actions'!$E$4:$E$100,"*"&amp;E36&amp;"*",'Recueil des actions'!$O$4:$O$100)/SUMIF('Recueil des actions'!$E$4:$E$100,"*"&amp;E36&amp;"*",'Recueil des actions'!$N$4:$N$100))</f>
        <v>N/A</v>
      </c>
      <c r="H36" s="65"/>
      <c r="I36" s="65"/>
      <c r="J36" s="143"/>
    </row>
    <row r="37" spans="1:14" x14ac:dyDescent="0.2">
      <c r="A37" s="150" t="e" cm="1">
        <f t="array" aca="1" ref="A37" ca="1">_xlfn.IFS(C37="Mieux se déplacer",1,C37="Mieux se loger",2,C37="Mieux préserver",3,C37="Mieux produire",4,C37="Mieux se nourrir",5)</f>
        <v>#NAME?</v>
      </c>
      <c r="B37" s="209"/>
      <c r="C37" s="210" t="s">
        <v>272</v>
      </c>
      <c r="D37" s="211" t="s">
        <v>273</v>
      </c>
      <c r="E37" s="163" t="s">
        <v>317</v>
      </c>
      <c r="F37" s="164">
        <f t="array" ref="F37">MAX(IF(ISNUMBER(SEARCH(E37,'Recueil des actions'!E:E)),'Recueil des actions'!H:H))</f>
        <v>0</v>
      </c>
      <c r="G37" s="257" t="str">
        <f>IF(SUMIF('Recueil des actions'!$E$4:$E$100,"*"&amp;E37&amp;"*",'Recueil des actions'!$N$4:$N$100)=0,"N/A",SUMIF('Recueil des actions'!$E$4:$E$100,"*"&amp;E37&amp;"*",'Recueil des actions'!$O$4:$O$100)/SUMIF('Recueil des actions'!$E$4:$E$100,"*"&amp;E37&amp;"*",'Recueil des actions'!$N$4:$N$100))</f>
        <v>N/A</v>
      </c>
      <c r="H37" s="139"/>
      <c r="I37" s="140"/>
      <c r="J37" s="141"/>
      <c r="M37" s="29">
        <f t="shared" ref="M37:M42" si="4">H37</f>
        <v>0</v>
      </c>
      <c r="N37" s="29" t="str">
        <f t="shared" ref="N37:N42" si="5">E37</f>
        <v>Fertilisation azotée</v>
      </c>
    </row>
    <row r="38" spans="1:14" x14ac:dyDescent="0.2">
      <c r="A38" s="151" t="e" cm="1">
        <f t="array" aca="1" ref="A38" ca="1">_xlfn.IFS(C38="Mieux se déplacer",1,C38="Mieux se loger",2,C38="Mieux préserver",3,C38="Mieux produire",4,C38="Mieux se nourrir",5)</f>
        <v>#NAME?</v>
      </c>
      <c r="B38" s="212"/>
      <c r="C38" s="189" t="s">
        <v>272</v>
      </c>
      <c r="D38" s="205" t="s">
        <v>273</v>
      </c>
      <c r="E38" s="144" t="s">
        <v>318</v>
      </c>
      <c r="F38" s="162">
        <f t="array" ref="F38">MAX(IF(ISNUMBER(SEARCH(E38,'Recueil des actions'!E:E)),'Recueil des actions'!H:H))</f>
        <v>0</v>
      </c>
      <c r="G38" s="255" t="str">
        <f>IF(SUMIF('Recueil des actions'!$E$4:$E$100,"*"&amp;E38&amp;"*",'Recueil des actions'!$N$4:$N$100)=0,"N/A",SUMIF('Recueil des actions'!$E$4:$E$100,"*"&amp;E38&amp;"*",'Recueil des actions'!$O$4:$O$100)/SUMIF('Recueil des actions'!$E$4:$E$100,"*"&amp;E38&amp;"*",'Recueil des actions'!$N$4:$N$100))</f>
        <v>N/A</v>
      </c>
      <c r="H38" s="142"/>
      <c r="I38" s="65"/>
      <c r="J38" s="143"/>
      <c r="M38" s="29">
        <f t="shared" si="4"/>
        <v>0</v>
      </c>
      <c r="N38" s="29" t="str">
        <f t="shared" si="5"/>
        <v>Elevage durable</v>
      </c>
    </row>
    <row r="39" spans="1:14" x14ac:dyDescent="0.2">
      <c r="A39" s="151" t="e" cm="1">
        <f t="array" aca="1" ref="A39" ca="1">_xlfn.IFS(C39="Mieux se déplacer",1,C39="Mieux se loger",2,C39="Mieux préserver",3,C39="Mieux produire",4,C39="Mieux se nourrir",5)</f>
        <v>#NAME?</v>
      </c>
      <c r="B39" s="212"/>
      <c r="C39" s="189" t="s">
        <v>272</v>
      </c>
      <c r="D39" s="205" t="s">
        <v>273</v>
      </c>
      <c r="E39" s="144" t="s">
        <v>289</v>
      </c>
      <c r="F39" s="162">
        <f t="array" ref="F39">MAX(IF(ISNUMBER(SEARCH(E39,'Recueil des actions'!E:E)),'Recueil des actions'!H:H))</f>
        <v>0</v>
      </c>
      <c r="G39" s="255" t="str">
        <f>IF(SUMIF('Recueil des actions'!$E$4:$E$100,"*"&amp;E39&amp;"*",'Recueil des actions'!$N$4:$N$100)=0,"N/A",SUMIF('Recueil des actions'!$E$4:$E$100,"*"&amp;E39&amp;"*",'Recueil des actions'!$O$4:$O$100)/SUMIF('Recueil des actions'!$E$4:$E$100,"*"&amp;E39&amp;"*",'Recueil des actions'!$N$4:$N$100))</f>
        <v>N/A</v>
      </c>
      <c r="H39" s="142"/>
      <c r="I39" s="65"/>
      <c r="J39" s="143"/>
      <c r="M39" s="29">
        <f t="shared" si="4"/>
        <v>0</v>
      </c>
      <c r="N39" s="29" t="str">
        <f t="shared" si="5"/>
        <v>Usage des phytos</v>
      </c>
    </row>
    <row r="40" spans="1:14" ht="13.5" thickBot="1" x14ac:dyDescent="0.25">
      <c r="A40" s="151" t="e" cm="1">
        <f t="array" aca="1" ref="A40" ca="1">_xlfn.IFS(C40="Mieux se déplacer",1,C40="Mieux se loger",2,C40="Mieux préserver",3,C40="Mieux produire",4,C40="Mieux se nourrir",5)</f>
        <v>#NAME?</v>
      </c>
      <c r="B40" s="212"/>
      <c r="C40" s="189" t="s">
        <v>272</v>
      </c>
      <c r="D40" s="205" t="s">
        <v>273</v>
      </c>
      <c r="E40" s="144" t="s">
        <v>284</v>
      </c>
      <c r="F40" s="162">
        <f t="array" ref="F40">MAX(IF(ISNUMBER(SEARCH(E40,'Recueil des actions'!E:E)),'Recueil des actions'!H:H))</f>
        <v>0</v>
      </c>
      <c r="G40" s="255" t="str">
        <f>IF(SUMIF('Recueil des actions'!$E$4:$E$100,"*"&amp;E40&amp;"*",'Recueil des actions'!$N$4:$N$100)=0,"N/A",SUMIF('Recueil des actions'!$E$4:$E$100,"*"&amp;E40&amp;"*",'Recueil des actions'!$O$4:$O$100)/SUMIF('Recueil des actions'!$E$4:$E$100,"*"&amp;E40&amp;"*",'Recueil des actions'!$N$4:$N$100))</f>
        <v>N/A</v>
      </c>
      <c r="H40" s="142"/>
      <c r="I40" s="65"/>
      <c r="J40" s="143"/>
      <c r="M40" s="29">
        <f t="shared" si="4"/>
        <v>0</v>
      </c>
      <c r="N40" s="29" t="str">
        <f t="shared" si="5"/>
        <v>Agriculture biologique et de HVE</v>
      </c>
    </row>
    <row r="41" spans="1:14" ht="13.5" thickBot="1" x14ac:dyDescent="0.25">
      <c r="A41" s="159" t="e" cm="1">
        <f t="array" aca="1" ref="A41" ca="1">_xlfn.IFS(C41="Mieux se déplacer",1,C41="Mieux se loger",2,C41="Mieux préserver",3,C41="Mieux produire",4,C41="Mieux se nourrir",5)</f>
        <v>#NAME?</v>
      </c>
      <c r="B41" s="212"/>
      <c r="C41" s="189" t="s">
        <v>272</v>
      </c>
      <c r="D41" s="205" t="s">
        <v>273</v>
      </c>
      <c r="E41" s="160" t="s">
        <v>311</v>
      </c>
      <c r="F41" s="162">
        <f t="array" ref="F41">MAX(IF(ISNUMBER(SEARCH(E41,'Recueil des actions'!E:E)),'Recueil des actions'!H:H))</f>
        <v>0</v>
      </c>
      <c r="G41" s="255" t="str">
        <f>IF(SUMIF('Recueil des actions'!$E$4:$E$100,"*"&amp;E41&amp;"*",'Recueil des actions'!$N$4:$N$100)=0,"N/A",SUMIF('Recueil des actions'!$E$4:$E$100,"*"&amp;E41&amp;"*",'Recueil des actions'!$O$4:$O$100)/SUMIF('Recueil des actions'!$E$4:$E$100,"*"&amp;E41&amp;"*",'Recueil des actions'!$N$4:$N$100))</f>
        <v>N/A</v>
      </c>
      <c r="H41" s="142"/>
      <c r="I41" s="65"/>
      <c r="J41" s="143"/>
      <c r="M41" s="29">
        <f t="shared" si="4"/>
        <v>0</v>
      </c>
      <c r="N41" s="29" t="str">
        <f t="shared" si="5"/>
        <v>Bâtiments &amp; Machines agricoles</v>
      </c>
    </row>
    <row r="42" spans="1:14" ht="13.5" thickBot="1" x14ac:dyDescent="0.25">
      <c r="A42" s="152" t="e" cm="1">
        <f t="array" aca="1" ref="A42" ca="1">_xlfn.IFS(C42="Mieux se déplacer",1,C42="Mieux se loger",2,C42="Mieux préserver",3,C42="Mieux produire",4,C42="Mieux se nourrir",5)</f>
        <v>#NAME?</v>
      </c>
      <c r="B42" s="213"/>
      <c r="C42" s="199" t="s">
        <v>272</v>
      </c>
      <c r="D42" s="214" t="s">
        <v>273</v>
      </c>
      <c r="E42" s="161" t="s">
        <v>312</v>
      </c>
      <c r="F42" s="165">
        <f t="array" ref="F42">MAX(IF(ISNUMBER(SEARCH(E42,'Recueil des actions'!E:E)),'Recueil des actions'!H:H))</f>
        <v>0</v>
      </c>
      <c r="G42" s="258" t="str">
        <f>IF(SUMIF('Recueil des actions'!$E$4:$E$100,"*"&amp;E42&amp;"*",'Recueil des actions'!$N$4:$N$100)=0,"N/A",SUMIF('Recueil des actions'!$E$4:$E$100,"*"&amp;E42&amp;"*",'Recueil des actions'!$O$4:$O$100)/SUMIF('Recueil des actions'!$E$4:$E$100,"*"&amp;E42&amp;"*",'Recueil des actions'!$N$4:$N$100))</f>
        <v>N/A</v>
      </c>
      <c r="H42" s="145"/>
      <c r="I42" s="146"/>
      <c r="J42" s="147"/>
      <c r="M42" s="29">
        <f t="shared" si="4"/>
        <v>0</v>
      </c>
      <c r="N42" s="29" t="str">
        <f t="shared" si="5"/>
        <v>Loi Egalim</v>
      </c>
    </row>
    <row r="43" spans="1:14" s="35" customFormat="1" x14ac:dyDescent="0.2">
      <c r="E43" s="36"/>
      <c r="F43" s="36"/>
      <c r="G43" s="36"/>
      <c r="M43" s="37"/>
      <c r="N43" s="37"/>
    </row>
    <row r="44" spans="1:14" s="35" customFormat="1" x14ac:dyDescent="0.2">
      <c r="E44" s="36"/>
      <c r="F44" s="36"/>
      <c r="G44" s="36"/>
      <c r="M44" s="37"/>
      <c r="N44" s="37"/>
    </row>
    <row r="45" spans="1:14" s="35" customFormat="1" x14ac:dyDescent="0.2">
      <c r="D45" s="7"/>
      <c r="E45" s="7"/>
      <c r="F45" s="7"/>
      <c r="G45" s="7"/>
      <c r="H45" s="7"/>
      <c r="I45" s="7"/>
      <c r="M45" s="37"/>
      <c r="N45" s="37">
        <f t="shared" ref="N45" si="6">E45</f>
        <v>0</v>
      </c>
    </row>
    <row r="46" spans="1:14" s="6" customFormat="1" x14ac:dyDescent="0.2">
      <c r="D46" s="29"/>
    </row>
    <row r="47" spans="1:14" s="6" customFormat="1" x14ac:dyDescent="0.2">
      <c r="D47" s="29" t="s">
        <v>293</v>
      </c>
    </row>
    <row r="48" spans="1:14" s="6" customFormat="1" x14ac:dyDescent="0.2">
      <c r="D48" s="29" t="s">
        <v>295</v>
      </c>
    </row>
    <row r="49" spans="4:9" s="6" customFormat="1" x14ac:dyDescent="0.2">
      <c r="D49" s="29" t="s">
        <v>297</v>
      </c>
    </row>
    <row r="50" spans="4:9" s="6" customFormat="1" x14ac:dyDescent="0.2">
      <c r="D50" s="29" t="s">
        <v>319</v>
      </c>
    </row>
    <row r="51" spans="4:9" s="6" customFormat="1" x14ac:dyDescent="0.2">
      <c r="D51" s="29" t="s">
        <v>320</v>
      </c>
    </row>
    <row r="52" spans="4:9" s="6" customFormat="1" x14ac:dyDescent="0.2">
      <c r="D52" s="29" t="s">
        <v>321</v>
      </c>
    </row>
    <row r="53" spans="4:9" s="6" customFormat="1" x14ac:dyDescent="0.2">
      <c r="D53" s="29" t="s">
        <v>322</v>
      </c>
    </row>
    <row r="54" spans="4:9" s="6" customFormat="1" x14ac:dyDescent="0.2">
      <c r="D54" s="29"/>
    </row>
    <row r="55" spans="4:9" s="6" customFormat="1" x14ac:dyDescent="0.2">
      <c r="D55" s="29"/>
    </row>
    <row r="56" spans="4:9" s="6" customFormat="1" x14ac:dyDescent="0.2">
      <c r="D56" s="29"/>
    </row>
    <row r="57" spans="4:9" s="6" customFormat="1" x14ac:dyDescent="0.2"/>
    <row r="58" spans="4:9" s="6" customFormat="1" x14ac:dyDescent="0.2"/>
    <row r="59" spans="4:9" s="6" customFormat="1" x14ac:dyDescent="0.2"/>
    <row r="60" spans="4:9" s="6" customFormat="1" x14ac:dyDescent="0.2"/>
    <row r="61" spans="4:9" s="6" customFormat="1" x14ac:dyDescent="0.2"/>
    <row r="62" spans="4:9" s="6" customFormat="1" x14ac:dyDescent="0.2"/>
    <row r="63" spans="4:9" x14ac:dyDescent="0.2">
      <c r="D63" s="6"/>
      <c r="E63" s="6"/>
      <c r="F63" s="6"/>
      <c r="G63" s="6"/>
      <c r="H63" s="6"/>
      <c r="I63" s="6"/>
    </row>
    <row r="64" spans="4:9" x14ac:dyDescent="0.2">
      <c r="D64" s="6"/>
      <c r="E64" s="6"/>
      <c r="F64" s="6"/>
      <c r="G64" s="6"/>
      <c r="H64" s="6"/>
      <c r="I64" s="6"/>
    </row>
    <row r="65" spans="4:9" x14ac:dyDescent="0.2">
      <c r="D65" s="6"/>
      <c r="E65" s="6"/>
      <c r="F65" s="6"/>
      <c r="G65" s="6"/>
      <c r="H65" s="6"/>
      <c r="I65" s="6"/>
    </row>
    <row r="66" spans="4:9" x14ac:dyDescent="0.2">
      <c r="D66" s="6"/>
      <c r="E66" s="6"/>
      <c r="F66" s="6"/>
      <c r="G66" s="6"/>
      <c r="H66" s="6"/>
      <c r="I66" s="6"/>
    </row>
    <row r="67" spans="4:9" x14ac:dyDescent="0.2">
      <c r="D67" s="6"/>
      <c r="E67" s="6"/>
      <c r="F67" s="6"/>
      <c r="G67" s="6"/>
      <c r="H67" s="6"/>
      <c r="I67" s="6"/>
    </row>
    <row r="68" spans="4:9" x14ac:dyDescent="0.2">
      <c r="D68" s="6"/>
      <c r="E68" s="6"/>
      <c r="F68" s="6"/>
      <c r="G68" s="6"/>
      <c r="H68" s="6"/>
      <c r="I68" s="6"/>
    </row>
    <row r="69" spans="4:9" x14ac:dyDescent="0.2">
      <c r="D69" s="6"/>
      <c r="E69" s="6"/>
      <c r="F69" s="6"/>
      <c r="G69" s="6"/>
      <c r="H69" s="6"/>
      <c r="I69" s="6"/>
    </row>
    <row r="70" spans="4:9" x14ac:dyDescent="0.2">
      <c r="D70" s="6"/>
      <c r="E70" s="6"/>
      <c r="F70" s="6"/>
      <c r="G70" s="6"/>
      <c r="H70" s="6"/>
      <c r="I70" s="6"/>
    </row>
  </sheetData>
  <sheetProtection algorithmName="SHA-512" hashValue="dxjdoXQWnMgoiz0qLhfoAigt6OOrIf7vS+uR3PxSIL5pkJtAkDT0X+4ZcfUfQd4ZMcD42FmrDXpIQk97LX1Hvw==" saltValue="wbsswNDusjkDhEf0EiQq9Q==" spinCount="100000" sheet="1" selectLockedCells="1"/>
  <mergeCells count="1">
    <mergeCell ref="F2:G2"/>
  </mergeCells>
  <conditionalFormatting sqref="G43:G148">
    <cfRule type="iconSet" priority="47">
      <iconSet iconSet="5Quarters">
        <cfvo type="percent" val="0"/>
        <cfvo type="num" val="0.2"/>
        <cfvo type="num" val="0.4"/>
        <cfvo type="num" val="0.6"/>
        <cfvo type="num" val="0.8"/>
      </iconSet>
    </cfRule>
  </conditionalFormatting>
  <conditionalFormatting sqref="H27:I44 H4:I25">
    <cfRule type="cellIs" dxfId="13" priority="49" operator="equal">
      <formula>$D$47</formula>
    </cfRule>
  </conditionalFormatting>
  <conditionalFormatting sqref="H26:I26">
    <cfRule type="cellIs" dxfId="12" priority="14" operator="equal">
      <formula>$D$47</formula>
    </cfRule>
  </conditionalFormatting>
  <conditionalFormatting sqref="G4:G9 G11:G42">
    <cfRule type="iconSet" priority="4">
      <iconSet iconSet="5Quarters">
        <cfvo type="percent" val="0"/>
        <cfvo type="num" val="0.2"/>
        <cfvo type="num" val="0.4"/>
        <cfvo type="num" val="0.6"/>
        <cfvo type="num" val="0.8"/>
      </iconSet>
    </cfRule>
  </conditionalFormatting>
  <conditionalFormatting sqref="G10">
    <cfRule type="iconSet" priority="2">
      <iconSet iconSet="5Quarters">
        <cfvo type="percent" val="0"/>
        <cfvo type="num" val="0.2"/>
        <cfvo type="num" val="0.4"/>
        <cfvo type="num" val="0.6"/>
        <cfvo type="num" val="0.8"/>
      </iconSet>
    </cfRule>
  </conditionalFormatting>
  <dataValidations count="3">
    <dataValidation type="list" allowBlank="1" showInputMessage="1" showErrorMessage="1" sqref="I43:I44">
      <formula1>$D$47:$D$51</formula1>
    </dataValidation>
    <dataValidation type="list" allowBlank="1" showInputMessage="1" showErrorMessage="1" sqref="H4:H44">
      <formula1>$D$47:$D$53</formula1>
    </dataValidation>
    <dataValidation type="list" allowBlank="1" showInputMessage="1" showErrorMessage="1" sqref="I4:I42">
      <formula1>$D$47:$D$52</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63" operator="containsText" id="{5E5F0613-7C51-446D-9CFF-9D7AD2EC295E}">
            <xm:f>NOT(ISERROR(SEARCH($D$52,H4)))</xm:f>
            <xm:f>$D$52</xm:f>
            <x14:dxf>
              <fill>
                <patternFill patternType="darkDown">
                  <fgColor theme="2" tint="-9.9948118533890809E-2"/>
                </patternFill>
              </fill>
            </x14:dxf>
          </x14:cfRule>
          <xm:sqref>H27:I42 H4:I25</xm:sqref>
        </x14:conditionalFormatting>
        <x14:conditionalFormatting xmlns:xm="http://schemas.microsoft.com/office/excel/2006/main">
          <x14:cfRule type="containsText" priority="65" operator="containsText" id="{CAA5AF7A-F731-4233-ACC1-DD46C295A484}">
            <xm:f>NOT(ISERROR(SEARCH($D$53,H4)))</xm:f>
            <xm:f>$D$53</xm:f>
            <x14:dxf>
              <font>
                <color theme="0"/>
              </font>
              <fill>
                <patternFill patternType="darkUp">
                  <bgColor theme="6"/>
                </patternFill>
              </fill>
            </x14:dxf>
          </x14:cfRule>
          <x14:cfRule type="containsText" priority="66" operator="containsText" id="{1F47273F-5405-4CF5-8688-E53FC3D6436A}">
            <xm:f>NOT(ISERROR(SEARCH($D$51,H4)))</xm:f>
            <xm:f>$D$51</xm:f>
            <x14:dxf>
              <fill>
                <patternFill>
                  <bgColor theme="2" tint="-9.9948118533890809E-2"/>
                </patternFill>
              </fill>
            </x14:dxf>
          </x14:cfRule>
          <x14:cfRule type="containsText" priority="67" operator="containsText" id="{24651ACB-93CB-4E4B-8D60-9869B31BA067}">
            <xm:f>NOT(ISERROR(SEARCH($D$50,H4)))</xm:f>
            <xm:f>$D$50</xm:f>
            <x14:dxf>
              <fill>
                <patternFill>
                  <bgColor theme="8" tint="0.79998168889431442"/>
                </patternFill>
              </fill>
            </x14:dxf>
          </x14:cfRule>
          <x14:cfRule type="containsText" priority="68" operator="containsText" id="{77D5583D-8025-4B4E-B38F-08676A6D812D}">
            <xm:f>NOT(ISERROR(SEARCH($D$49,H4)))</xm:f>
            <xm:f>$D$49</xm:f>
            <x14:dxf>
              <fill>
                <patternFill>
                  <bgColor theme="8" tint="0.59996337778862885"/>
                </patternFill>
              </fill>
            </x14:dxf>
          </x14:cfRule>
          <x14:cfRule type="containsText" priority="69" operator="containsText" id="{FCF39999-EFA1-40E5-9670-E2E1D2D42C0D}">
            <xm:f>NOT(ISERROR(SEARCH($D$48,H4)))</xm:f>
            <xm:f>$D$48</xm:f>
            <x14:dxf>
              <fill>
                <patternFill>
                  <bgColor theme="8" tint="0.39994506668294322"/>
                </patternFill>
              </fill>
            </x14:dxf>
          </x14:cfRule>
          <xm:sqref>H27:I44 H4:I25</xm:sqref>
        </x14:conditionalFormatting>
        <x14:conditionalFormatting xmlns:xm="http://schemas.microsoft.com/office/excel/2006/main">
          <x14:cfRule type="containsText" priority="13" operator="containsText" id="{3EF34E64-C3B5-43D6-AA86-6B6732B9130C}">
            <xm:f>NOT(ISERROR(SEARCH($D$52,H26)))</xm:f>
            <xm:f>$D$52</xm:f>
            <x14:dxf>
              <fill>
                <patternFill patternType="darkDown">
                  <fgColor theme="2" tint="-9.9948118533890809E-2"/>
                </patternFill>
              </fill>
            </x14:dxf>
          </x14:cfRule>
          <xm:sqref>H26:I26</xm:sqref>
        </x14:conditionalFormatting>
        <x14:conditionalFormatting xmlns:xm="http://schemas.microsoft.com/office/excel/2006/main">
          <x14:cfRule type="containsText" priority="15" operator="containsText" id="{6FA5581A-8F73-4581-8826-F1456C8BB3C0}">
            <xm:f>NOT(ISERROR(SEARCH($D$53,H26)))</xm:f>
            <xm:f>$D$53</xm:f>
            <x14:dxf>
              <font>
                <color theme="0"/>
              </font>
              <fill>
                <patternFill patternType="darkUp">
                  <bgColor theme="6"/>
                </patternFill>
              </fill>
            </x14:dxf>
          </x14:cfRule>
          <x14:cfRule type="containsText" priority="16" operator="containsText" id="{CD9DC25F-DE27-414F-A9EF-ACF4075D93F1}">
            <xm:f>NOT(ISERROR(SEARCH($D$51,H26)))</xm:f>
            <xm:f>$D$51</xm:f>
            <x14:dxf>
              <fill>
                <patternFill>
                  <bgColor theme="2" tint="-9.9948118533890809E-2"/>
                </patternFill>
              </fill>
            </x14:dxf>
          </x14:cfRule>
          <x14:cfRule type="containsText" priority="17" operator="containsText" id="{EA24EDEC-BD64-4C5B-972D-C8B7EEE41882}">
            <xm:f>NOT(ISERROR(SEARCH($D$50,H26)))</xm:f>
            <xm:f>$D$50</xm:f>
            <x14:dxf>
              <fill>
                <patternFill>
                  <bgColor theme="8" tint="0.79998168889431442"/>
                </patternFill>
              </fill>
            </x14:dxf>
          </x14:cfRule>
          <x14:cfRule type="containsText" priority="18" operator="containsText" id="{6E92A74B-79CC-450D-9C81-65387FE2A22C}">
            <xm:f>NOT(ISERROR(SEARCH($D$49,H26)))</xm:f>
            <xm:f>$D$49</xm:f>
            <x14:dxf>
              <fill>
                <patternFill>
                  <bgColor theme="8" tint="0.59996337778862885"/>
                </patternFill>
              </fill>
            </x14:dxf>
          </x14:cfRule>
          <x14:cfRule type="containsText" priority="19" operator="containsText" id="{A1B381BB-6585-4765-91BC-CDB1F5C1F694}">
            <xm:f>NOT(ISERROR(SEARCH($D$48,H26)))</xm:f>
            <xm:f>$D$48</xm:f>
            <x14:dxf>
              <fill>
                <patternFill>
                  <bgColor theme="8" tint="0.39994506668294322"/>
                </patternFill>
              </fill>
            </x14:dxf>
          </x14:cfRule>
          <xm:sqref>H26:I26</xm:sqref>
        </x14:conditionalFormatting>
        <x14:conditionalFormatting xmlns:xm="http://schemas.microsoft.com/office/excel/2006/main">
          <x14:cfRule type="iconSet" priority="3" id="{BD9A2FCE-87EF-4F5E-9DE6-B575DCA54F7B}">
            <x14:iconSet iconSet="3Stars">
              <x14:cfvo type="percent">
                <xm:f>0</xm:f>
              </x14:cfvo>
              <x14:cfvo type="num">
                <xm:f>2</xm:f>
              </x14:cfvo>
              <x14:cfvo type="num">
                <xm:f>3</xm:f>
              </x14:cfvo>
            </x14:iconSet>
          </x14:cfRule>
          <xm:sqref>F4:F9 F11:F42</xm:sqref>
        </x14:conditionalFormatting>
        <x14:conditionalFormatting xmlns:xm="http://schemas.microsoft.com/office/excel/2006/main">
          <x14:cfRule type="iconSet" priority="1" id="{26B2FC7C-67BB-4214-899D-7EC856C6EFA1}">
            <x14:iconSet iconSet="3Stars">
              <x14:cfvo type="percent">
                <xm:f>0</xm:f>
              </x14:cfvo>
              <x14:cfvo type="num">
                <xm:f>2</xm:f>
              </x14:cfvo>
              <x14:cfvo type="num">
                <xm:f>3</xm:f>
              </x14:cfvo>
            </x14:iconSet>
          </x14:cfRule>
          <xm:sqref>F10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showGridLines="0" zoomScale="85" zoomScaleNormal="85" workbookViewId="0">
      <pane ySplit="3" topLeftCell="A4" activePane="bottomLeft" state="frozen"/>
      <selection pane="bottomLeft" activeCell="L14" sqref="L14"/>
    </sheetView>
  </sheetViews>
  <sheetFormatPr baseColWidth="10" defaultColWidth="10.85546875" defaultRowHeight="15" x14ac:dyDescent="0.25"/>
  <cols>
    <col min="1" max="1" width="2.140625" hidden="1" customWidth="1"/>
    <col min="2" max="2" width="1.5703125" customWidth="1"/>
    <col min="3" max="3" width="16.7109375" customWidth="1"/>
    <col min="4" max="4" width="24" customWidth="1"/>
    <col min="5" max="5" width="49.7109375" customWidth="1"/>
    <col min="6" max="8" width="23" customWidth="1"/>
  </cols>
  <sheetData>
    <row r="1" spans="1:11" ht="28.5" x14ac:dyDescent="0.25">
      <c r="C1" s="4" t="s">
        <v>323</v>
      </c>
      <c r="F1" s="9"/>
    </row>
    <row r="2" spans="1:11" x14ac:dyDescent="0.25">
      <c r="F2" s="272" t="s">
        <v>324</v>
      </c>
      <c r="G2" s="273"/>
      <c r="H2" s="273"/>
      <c r="I2" s="274"/>
    </row>
    <row r="3" spans="1:11" ht="87.95" customHeight="1" thickBot="1" x14ac:dyDescent="0.3">
      <c r="C3" s="174" t="s">
        <v>136</v>
      </c>
      <c r="D3" s="174" t="s">
        <v>137</v>
      </c>
      <c r="E3" s="175" t="s">
        <v>325</v>
      </c>
      <c r="F3" s="174" t="s">
        <v>326</v>
      </c>
      <c r="G3" s="175" t="s">
        <v>351</v>
      </c>
      <c r="H3" s="176" t="s">
        <v>352</v>
      </c>
      <c r="I3" s="176" t="s">
        <v>355</v>
      </c>
    </row>
    <row r="4" spans="1:11" x14ac:dyDescent="0.25">
      <c r="A4" s="150" t="e" cm="1">
        <f t="array" aca="1" ref="A4" ca="1">_xlfn.IFS(C4="Mieux se déplacer",1,C4="Mieux se loger",2,C4="Mieux préserver",3,C4="Mieux produire",4,C4="Mieux se nourrir",5)</f>
        <v>#NAME?</v>
      </c>
      <c r="B4" s="179"/>
      <c r="C4" s="150" t="s">
        <v>146</v>
      </c>
      <c r="D4" s="180" t="s">
        <v>147</v>
      </c>
      <c r="E4" s="181" t="s">
        <v>148</v>
      </c>
      <c r="F4" s="157" t="str">
        <f>IF(Diagnostic!H4="","Pas de réponse",IF(Diagnostic!H4=Diagnostic!$D$51,"Ne sait pas",IF(Diagnostic!H4=Diagnostic!$D$52,0,IF(Diagnostic!H4=Diagnostic!$D$53,1,2))))</f>
        <v>Pas de réponse</v>
      </c>
      <c r="G4" s="227" t="str">
        <f>IF(Diagnostic!H4="","Pas de réponse",IF(Diagnostic!H4=Diagnostic!$D$51,"Ne sait pas",IF(OR(F4=0,F4=1),"Pas pertinent",IF(Diagnostic!H4=Diagnostic!$D$50,1,IF(Diagnostic!H4=Diagnostic!$D$49,2,IF(Diagnostic!H4=Diagnostic!$D$48,3,4))))))</f>
        <v>Pas de réponse</v>
      </c>
      <c r="H4" s="228" t="str">
        <f>IF(Diagnostic!I4="","Pas de réponse",IF(Diagnostic!I4=Diagnostic!$D$52,"Pas pertinent",IF(Diagnostic!I4=Diagnostic!$D$51,"Ne sait pas",IF(Diagnostic!I4=Diagnostic!$D$50,1,IF(Diagnostic!I4=Diagnostic!$D$49,2,IF(Diagnostic!I4=Diagnostic!$D$48,3,4))))))</f>
        <v>Pas de réponse</v>
      </c>
      <c r="I4" s="259" t="str">
        <f>Diagnostic!G4</f>
        <v>N/A</v>
      </c>
      <c r="K4" s="11"/>
    </row>
    <row r="5" spans="1:11" x14ac:dyDescent="0.25">
      <c r="A5" s="151" t="e" cm="1">
        <f t="array" aca="1" ref="A5" ca="1">_xlfn.IFS(C5="Mieux se déplacer",1,C5="Mieux se loger",2,C5="Mieux préserver",3,C5="Mieux produire",4,C5="Mieux se nourrir",5)</f>
        <v>#NAME?</v>
      </c>
      <c r="B5" s="182"/>
      <c r="C5" s="151" t="s">
        <v>146</v>
      </c>
      <c r="D5" s="183" t="s">
        <v>147</v>
      </c>
      <c r="E5" s="184" t="s">
        <v>306</v>
      </c>
      <c r="F5" s="155" t="str">
        <f>IF(Diagnostic!H5="","Pas de réponse",IF(Diagnostic!H5=Diagnostic!$D$51,"Ne sait pas",IF(Diagnostic!H5=Diagnostic!$D$52,0,IF(Diagnostic!H5=Diagnostic!$D$53,1,2))))</f>
        <v>Pas de réponse</v>
      </c>
      <c r="G5" s="59" t="str">
        <f>IF(Diagnostic!H5="","Pas de réponse",IF(Diagnostic!H5=Diagnostic!$D$51,"Ne sait pas",IF(OR(F5=0,F5=1),"Pas pertinent",IF(Diagnostic!H5=Diagnostic!$D$50,1,IF(Diagnostic!H5=Diagnostic!$D$49,2,IF(Diagnostic!H5=Diagnostic!$D$48,3,4))))))</f>
        <v>Pas de réponse</v>
      </c>
      <c r="H5" s="229" t="str">
        <f>IF(Diagnostic!I5="","Pas de réponse",IF(Diagnostic!I5=Diagnostic!$D$52,"Pas pertinent",IF(Diagnostic!I5=Diagnostic!$D$51,"Ne sait pas",IF(Diagnostic!I5=Diagnostic!$D$50,1,IF(Diagnostic!I5=Diagnostic!$D$49,2,IF(Diagnostic!I5=Diagnostic!$D$48,3,4))))))</f>
        <v>Pas de réponse</v>
      </c>
      <c r="I5" s="260" t="str">
        <f>Diagnostic!G5</f>
        <v>N/A</v>
      </c>
    </row>
    <row r="6" spans="1:11" x14ac:dyDescent="0.25">
      <c r="A6" s="151" t="e" cm="1">
        <f t="array" aca="1" ref="A6" ca="1">_xlfn.IFS(C6="Mieux se déplacer",1,C6="Mieux se loger",2,C6="Mieux préserver",3,C6="Mieux produire",4,C6="Mieux se nourrir",5)</f>
        <v>#NAME?</v>
      </c>
      <c r="B6" s="182"/>
      <c r="C6" s="151" t="s">
        <v>146</v>
      </c>
      <c r="D6" s="183" t="s">
        <v>147</v>
      </c>
      <c r="E6" s="184" t="s">
        <v>157</v>
      </c>
      <c r="F6" s="155" t="str">
        <f>IF(Diagnostic!H6="","Pas de réponse",IF(Diagnostic!H6=Diagnostic!$D$51,"Ne sait pas",IF(Diagnostic!H6=Diagnostic!$D$52,0,IF(Diagnostic!H6=Diagnostic!$D$53,1,2))))</f>
        <v>Pas de réponse</v>
      </c>
      <c r="G6" s="59" t="str">
        <f>IF(Diagnostic!H6="","Pas de réponse",IF(Diagnostic!H6=Diagnostic!$D$51,"Ne sait pas",IF(OR(F6=0,F6=1),"Pas pertinent",IF(Diagnostic!H6=Diagnostic!$D$50,1,IF(Diagnostic!H6=Diagnostic!$D$49,2,IF(Diagnostic!H6=Diagnostic!$D$48,3,4))))))</f>
        <v>Pas de réponse</v>
      </c>
      <c r="H6" s="229" t="str">
        <f>IF(Diagnostic!I6="","Pas de réponse",IF(Diagnostic!I6=Diagnostic!$D$52,"Pas pertinent",IF(Diagnostic!I6=Diagnostic!$D$51,"Ne sait pas",IF(Diagnostic!I6=Diagnostic!$D$50,1,IF(Diagnostic!I6=Diagnostic!$D$49,2,IF(Diagnostic!I6=Diagnostic!$D$48,3,4))))))</f>
        <v>Pas de réponse</v>
      </c>
      <c r="I6" s="260" t="str">
        <f>Diagnostic!G6</f>
        <v>N/A</v>
      </c>
    </row>
    <row r="7" spans="1:11" x14ac:dyDescent="0.25">
      <c r="A7" s="151" t="e" cm="1">
        <f t="array" aca="1" ref="A7" ca="1">_xlfn.IFS(C7="Mieux se déplacer",1,C7="Mieux se loger",2,C7="Mieux préserver",3,C7="Mieux produire",4,C7="Mieux se nourrir",5)</f>
        <v>#NAME?</v>
      </c>
      <c r="B7" s="182"/>
      <c r="C7" s="151" t="s">
        <v>146</v>
      </c>
      <c r="D7" s="183" t="s">
        <v>147</v>
      </c>
      <c r="E7" s="184" t="s">
        <v>161</v>
      </c>
      <c r="F7" s="155" t="str">
        <f>IF(Diagnostic!H7="","Pas de réponse",IF(Diagnostic!H7=Diagnostic!$D$51,"Ne sait pas",IF(Diagnostic!H7=Diagnostic!$D$52,0,IF(Diagnostic!H7=Diagnostic!$D$53,1,2))))</f>
        <v>Pas de réponse</v>
      </c>
      <c r="G7" s="59" t="str">
        <f>IF(Diagnostic!H7="","Pas de réponse",IF(Diagnostic!H7=Diagnostic!$D$51,"Ne sait pas",IF(OR(F7=0,F7=1),"Pas pertinent",IF(Diagnostic!H7=Diagnostic!$D$50,1,IF(Diagnostic!H7=Diagnostic!$D$49,2,IF(Diagnostic!H7=Diagnostic!$D$48,3,4))))))</f>
        <v>Pas de réponse</v>
      </c>
      <c r="H7" s="229" t="str">
        <f>IF(Diagnostic!I7="","Pas de réponse",IF(Diagnostic!I7=Diagnostic!$D$52,"Pas pertinent",IF(Diagnostic!I7=Diagnostic!$D$51,"Ne sait pas",IF(Diagnostic!I7=Diagnostic!$D$50,1,IF(Diagnostic!I7=Diagnostic!$D$49,2,IF(Diagnostic!I7=Diagnostic!$D$48,3,4))))))</f>
        <v>Pas de réponse</v>
      </c>
      <c r="I7" s="260" t="str">
        <f>Diagnostic!G7</f>
        <v>N/A</v>
      </c>
    </row>
    <row r="8" spans="1:11" x14ac:dyDescent="0.25">
      <c r="A8" s="151" t="e" cm="1">
        <f t="array" aca="1" ref="A8" ca="1">_xlfn.IFS(C8="Mieux se déplacer",1,C8="Mieux se loger",2,C8="Mieux préserver",3,C8="Mieux produire",4,C8="Mieux se nourrir",5)</f>
        <v>#NAME?</v>
      </c>
      <c r="B8" s="182"/>
      <c r="C8" s="151" t="s">
        <v>146</v>
      </c>
      <c r="D8" s="183" t="s">
        <v>147</v>
      </c>
      <c r="E8" s="184" t="s">
        <v>155</v>
      </c>
      <c r="F8" s="155" t="str">
        <f>IF(Diagnostic!H8="","Pas de réponse",IF(Diagnostic!H8=Diagnostic!$D$51,"Ne sait pas",IF(Diagnostic!H8=Diagnostic!$D$52,0,IF(Diagnostic!H8=Diagnostic!$D$53,1,2))))</f>
        <v>Pas de réponse</v>
      </c>
      <c r="G8" s="59" t="str">
        <f>IF(Diagnostic!H8="","Pas de réponse",IF(Diagnostic!H8=Diagnostic!$D$51,"Ne sait pas",IF(OR(F8=0,F8=1),"Pas pertinent",IF(Diagnostic!H8=Diagnostic!$D$50,1,IF(Diagnostic!H8=Diagnostic!$D$49,2,IF(Diagnostic!H8=Diagnostic!$D$48,3,4))))))</f>
        <v>Pas de réponse</v>
      </c>
      <c r="H8" s="229" t="str">
        <f>IF(Diagnostic!I8="","Pas de réponse",IF(Diagnostic!I8=Diagnostic!$D$52,"Pas pertinent",IF(Diagnostic!I8=Diagnostic!$D$51,"Ne sait pas",IF(Diagnostic!I8=Diagnostic!$D$50,1,IF(Diagnostic!I8=Diagnostic!$D$49,2,IF(Diagnostic!I8=Diagnostic!$D$48,3,4))))))</f>
        <v>Pas de réponse</v>
      </c>
      <c r="I8" s="260" t="str">
        <f>Diagnostic!G8</f>
        <v>N/A</v>
      </c>
    </row>
    <row r="9" spans="1:11" x14ac:dyDescent="0.25">
      <c r="A9" s="151" t="e" cm="1">
        <f t="array" aca="1" ref="A9" ca="1">_xlfn.IFS(C9="Mieux se déplacer",1,C9="Mieux se loger",2,C9="Mieux préserver",3,C9="Mieux produire",4,C9="Mieux se nourrir",5)</f>
        <v>#NAME?</v>
      </c>
      <c r="B9" s="182"/>
      <c r="C9" s="151" t="s">
        <v>146</v>
      </c>
      <c r="D9" s="183" t="s">
        <v>147</v>
      </c>
      <c r="E9" s="184" t="s">
        <v>307</v>
      </c>
      <c r="F9" s="155" t="str">
        <f>IF(Diagnostic!H9="","Pas de réponse",IF(Diagnostic!H9=Diagnostic!$D$51,"Ne sait pas",IF(Diagnostic!H9=Diagnostic!$D$52,0,IF(Diagnostic!H9=Diagnostic!$D$53,1,2))))</f>
        <v>Pas de réponse</v>
      </c>
      <c r="G9" s="59" t="str">
        <f>IF(Diagnostic!H9="","Pas de réponse",IF(Diagnostic!H9=Diagnostic!$D$51,"Ne sait pas",IF(OR(F9=0,F9=1),"Pas pertinent",IF(Diagnostic!H9=Diagnostic!$D$50,1,IF(Diagnostic!H9=Diagnostic!$D$49,2,IF(Diagnostic!H9=Diagnostic!$D$48,3,4))))))</f>
        <v>Pas de réponse</v>
      </c>
      <c r="H9" s="229" t="str">
        <f>IF(Diagnostic!I9="","Pas de réponse",IF(Diagnostic!I9=Diagnostic!$D$52,"Pas pertinent",IF(Diagnostic!I9=Diagnostic!$D$51,"Ne sait pas",IF(Diagnostic!I9=Diagnostic!$D$50,1,IF(Diagnostic!I9=Diagnostic!$D$49,2,IF(Diagnostic!I9=Diagnostic!$D$48,3,4))))))</f>
        <v>Pas de réponse</v>
      </c>
      <c r="I9" s="260" t="str">
        <f>Diagnostic!G9</f>
        <v>N/A</v>
      </c>
    </row>
    <row r="10" spans="1:11" ht="15.75" thickBot="1" x14ac:dyDescent="0.3">
      <c r="A10" s="152" t="e" cm="1">
        <f t="array" aca="1" ref="A10" ca="1">_xlfn.IFS(C10="Mieux se déplacer",1,C10="Mieux se loger",2,C10="Mieux préserver",3,C10="Mieux produire",4,C10="Mieux se nourrir",5)</f>
        <v>#NAME?</v>
      </c>
      <c r="B10" s="185"/>
      <c r="C10" s="152" t="s">
        <v>146</v>
      </c>
      <c r="D10" s="186" t="s">
        <v>147</v>
      </c>
      <c r="E10" s="187" t="s">
        <v>308</v>
      </c>
      <c r="F10" s="156" t="str">
        <f>IF(Diagnostic!H10="","Pas de réponse",IF(Diagnostic!H10=Diagnostic!$D$51,"Ne sait pas",IF(Diagnostic!H10=Diagnostic!$D$52,0,IF(Diagnostic!H10=Diagnostic!$D$53,1,2))))</f>
        <v>Pas de réponse</v>
      </c>
      <c r="G10" s="158" t="str">
        <f>IF(Diagnostic!H10="","Pas de réponse",IF(Diagnostic!H10=Diagnostic!$D$51,"Ne sait pas",IF(OR(F10=0,F10=1),"Pas pertinent",IF(Diagnostic!H10=Diagnostic!$D$50,1,IF(Diagnostic!H10=Diagnostic!$D$49,2,IF(Diagnostic!H10=Diagnostic!$D$48,3,4))))))</f>
        <v>Pas de réponse</v>
      </c>
      <c r="H10" s="230" t="str">
        <f>IF(Diagnostic!I10="","Pas de réponse",IF(Diagnostic!I10=Diagnostic!$D$52,"Pas pertinent",IF(Diagnostic!I10=Diagnostic!$D$51,"Ne sait pas",IF(Diagnostic!I10=Diagnostic!$D$50,1,IF(Diagnostic!I10=Diagnostic!$D$49,2,IF(Diagnostic!I10=Diagnostic!$D$48,3,4))))))</f>
        <v>Pas de réponse</v>
      </c>
      <c r="I10" s="261" t="str">
        <f>Diagnostic!G10</f>
        <v>N/A</v>
      </c>
    </row>
    <row r="11" spans="1:11" x14ac:dyDescent="0.25">
      <c r="A11" s="151" t="e" cm="1">
        <f t="array" aca="1" ref="A11" ca="1">_xlfn.IFS(C11="Mieux se déplacer",1,C11="Mieux se loger",2,C11="Mieux préserver",3,C11="Mieux produire",4,C11="Mieux se nourrir",5)</f>
        <v>#NAME?</v>
      </c>
      <c r="B11" s="188"/>
      <c r="C11" s="189" t="s">
        <v>245</v>
      </c>
      <c r="D11" s="190" t="s">
        <v>147</v>
      </c>
      <c r="E11" s="191" t="s">
        <v>246</v>
      </c>
      <c r="F11" s="155" t="str">
        <f>IF(Diagnostic!H11="","Pas de réponse",IF(Diagnostic!H11=Diagnostic!$D$51,"Ne sait pas",IF(Diagnostic!H11=Diagnostic!$D$52,0,IF(Diagnostic!H11=Diagnostic!$D$53,1,2))))</f>
        <v>Pas de réponse</v>
      </c>
      <c r="G11" s="59" t="str">
        <f>IF(Diagnostic!H11="","Pas de réponse",IF(Diagnostic!H11=Diagnostic!$D$51,"Ne sait pas",IF(OR(F11=0,F11=1),"Pas pertinent",IF(Diagnostic!H11=Diagnostic!$D$50,1,IF(Diagnostic!H11=Diagnostic!$D$49,2,IF(Diagnostic!H11=Diagnostic!$D$48,3,4))))))</f>
        <v>Pas de réponse</v>
      </c>
      <c r="H11" s="229" t="str">
        <f>IF(Diagnostic!I11="","Pas de réponse",IF(Diagnostic!I11=Diagnostic!$D$52,"Pas pertinent",IF(Diagnostic!I11=Diagnostic!$D$51,"Ne sait pas",IF(Diagnostic!I11=Diagnostic!$D$50,1,IF(Diagnostic!I11=Diagnostic!$D$49,2,IF(Diagnostic!I11=Diagnostic!$D$48,3,4))))))</f>
        <v>Pas de réponse</v>
      </c>
      <c r="I11" s="260" t="str">
        <f>Diagnostic!G11</f>
        <v>N/A</v>
      </c>
    </row>
    <row r="12" spans="1:11" x14ac:dyDescent="0.25">
      <c r="A12" s="151" t="e" cm="1">
        <f t="array" aca="1" ref="A12" ca="1">_xlfn.IFS(C12="Mieux se déplacer",1,C12="Mieux se loger",2,C12="Mieux préserver",3,C12="Mieux produire",4,C12="Mieux se nourrir",5)</f>
        <v>#NAME?</v>
      </c>
      <c r="B12" s="188"/>
      <c r="C12" s="189" t="s">
        <v>245</v>
      </c>
      <c r="D12" s="190" t="s">
        <v>147</v>
      </c>
      <c r="E12" s="191" t="s">
        <v>354</v>
      </c>
      <c r="F12" s="155" t="str">
        <f>IF(Diagnostic!H12="","Pas de réponse",IF(Diagnostic!H12=Diagnostic!$D$51,"Ne sait pas",IF(Diagnostic!H12=Diagnostic!$D$52,0,IF(Diagnostic!H12=Diagnostic!$D$53,1,2))))</f>
        <v>Pas de réponse</v>
      </c>
      <c r="G12" s="59" t="str">
        <f>IF(Diagnostic!H12="","Pas de réponse",IF(Diagnostic!H12=Diagnostic!$D$51,"Ne sait pas",IF(OR(F12=0,F12=1),"Pas pertinent",IF(Diagnostic!H12=Diagnostic!$D$50,1,IF(Diagnostic!H12=Diagnostic!$D$49,2,IF(Diagnostic!H12=Diagnostic!$D$48,3,4))))))</f>
        <v>Pas de réponse</v>
      </c>
      <c r="H12" s="229" t="str">
        <f>IF(Diagnostic!I12="","Pas de réponse",IF(Diagnostic!I12=Diagnostic!$D$52,"Pas pertinent",IF(Diagnostic!I12=Diagnostic!$D$51,"Ne sait pas",IF(Diagnostic!I12=Diagnostic!$D$50,1,IF(Diagnostic!I12=Diagnostic!$D$49,2,IF(Diagnostic!I12=Diagnostic!$D$48,3,4))))))</f>
        <v>Pas de réponse</v>
      </c>
      <c r="I12" s="260" t="str">
        <f>Diagnostic!G12</f>
        <v>N/A</v>
      </c>
    </row>
    <row r="13" spans="1:11" x14ac:dyDescent="0.25">
      <c r="A13" s="151" t="e" cm="1">
        <f t="array" aca="1" ref="A13" ca="1">_xlfn.IFS(C13="Mieux se déplacer",1,C13="Mieux se loger",2,C13="Mieux préserver",3,C13="Mieux produire",4,C13="Mieux se nourrir",5)</f>
        <v>#NAME?</v>
      </c>
      <c r="B13" s="188"/>
      <c r="C13" s="189" t="s">
        <v>245</v>
      </c>
      <c r="D13" s="192" t="s">
        <v>9</v>
      </c>
      <c r="E13" s="193" t="s">
        <v>261</v>
      </c>
      <c r="F13" s="155" t="str">
        <f>IF(Diagnostic!H13="","Pas de réponse",IF(Diagnostic!H13=Diagnostic!$D$51,"Ne sait pas",IF(Diagnostic!H13=Diagnostic!$D$52,0,IF(Diagnostic!H13=Diagnostic!$D$53,1,2))))</f>
        <v>Pas de réponse</v>
      </c>
      <c r="G13" s="59" t="str">
        <f>IF(Diagnostic!H13="","Pas de réponse",IF(Diagnostic!H13=Diagnostic!$D$51,"Ne sait pas",IF(OR(F13=0,F13=1),"Pas pertinent",IF(Diagnostic!H13=Diagnostic!$D$50,1,IF(Diagnostic!H13=Diagnostic!$D$49,2,IF(Diagnostic!H13=Diagnostic!$D$48,3,4))))))</f>
        <v>Pas de réponse</v>
      </c>
      <c r="H13" s="229" t="str">
        <f>IF(Diagnostic!I13="","Pas de réponse",IF(Diagnostic!I13=Diagnostic!$D$52,"Pas pertinent",IF(Diagnostic!I13=Diagnostic!$D$51,"Ne sait pas",IF(Diagnostic!I13=Diagnostic!$D$50,1,IF(Diagnostic!I13=Diagnostic!$D$49,2,IF(Diagnostic!I13=Diagnostic!$D$48,3,4))))))</f>
        <v>Pas de réponse</v>
      </c>
      <c r="I13" s="260" t="str">
        <f>Diagnostic!G13</f>
        <v>N/A</v>
      </c>
    </row>
    <row r="14" spans="1:11" x14ac:dyDescent="0.25">
      <c r="A14" s="151" t="e" cm="1">
        <f t="array" aca="1" ref="A14" ca="1">_xlfn.IFS(C14="Mieux se déplacer",1,C14="Mieux se loger",2,C14="Mieux préserver",3,C14="Mieux produire",4,C14="Mieux se nourrir",5)</f>
        <v>#NAME?</v>
      </c>
      <c r="B14" s="188"/>
      <c r="C14" s="189" t="s">
        <v>245</v>
      </c>
      <c r="D14" s="194" t="s">
        <v>8</v>
      </c>
      <c r="E14" s="195" t="s">
        <v>253</v>
      </c>
      <c r="F14" s="155" t="str">
        <f>IF(Diagnostic!H14="","Pas de réponse",IF(Diagnostic!H14=Diagnostic!$D$51,"Ne sait pas",IF(Diagnostic!H14=Diagnostic!$D$52,0,IF(Diagnostic!H14=Diagnostic!$D$53,1,2))))</f>
        <v>Pas de réponse</v>
      </c>
      <c r="G14" s="59" t="str">
        <f>IF(Diagnostic!H14="","Pas de réponse",IF(Diagnostic!H14=Diagnostic!$D$51,"Ne sait pas",IF(OR(F14=0,F14=1),"Pas pertinent",IF(Diagnostic!H14=Diagnostic!$D$50,1,IF(Diagnostic!H14=Diagnostic!$D$49,2,IF(Diagnostic!H14=Diagnostic!$D$48,3,4))))))</f>
        <v>Pas de réponse</v>
      </c>
      <c r="H14" s="229" t="str">
        <f>IF(Diagnostic!I14="","Pas de réponse",IF(Diagnostic!I14=Diagnostic!$D$52,"Pas pertinent",IF(Diagnostic!I14=Diagnostic!$D$51,"Ne sait pas",IF(Diagnostic!I14=Diagnostic!$D$50,1,IF(Diagnostic!I14=Diagnostic!$D$49,2,IF(Diagnostic!I14=Diagnostic!$D$48,3,4))))))</f>
        <v>Pas de réponse</v>
      </c>
      <c r="I14" s="260" t="str">
        <f>Diagnostic!G14</f>
        <v>N/A</v>
      </c>
    </row>
    <row r="15" spans="1:11" x14ac:dyDescent="0.25">
      <c r="A15" s="151" t="e" cm="1">
        <f t="array" aca="1" ref="A15" ca="1">_xlfn.IFS(C15="Mieux se déplacer",1,C15="Mieux se loger",2,C15="Mieux préserver",3,C15="Mieux produire",4,C15="Mieux se nourrir",5)</f>
        <v>#NAME?</v>
      </c>
      <c r="B15" s="188"/>
      <c r="C15" s="189" t="s">
        <v>245</v>
      </c>
      <c r="D15" s="194" t="s">
        <v>8</v>
      </c>
      <c r="E15" s="195" t="s">
        <v>259</v>
      </c>
      <c r="F15" s="155" t="str">
        <f>IF(Diagnostic!H15="","Pas de réponse",IF(Diagnostic!H15=Diagnostic!$D$51,"Ne sait pas",IF(Diagnostic!H15=Diagnostic!$D$52,0,IF(Diagnostic!H15=Diagnostic!$D$53,1,2))))</f>
        <v>Pas de réponse</v>
      </c>
      <c r="G15" s="59" t="str">
        <f>IF(Diagnostic!H15="","Pas de réponse",IF(Diagnostic!H15=Diagnostic!$D$51,"Ne sait pas",IF(OR(F15=0,F15=1),"Pas pertinent",IF(Diagnostic!H15=Diagnostic!$D$50,1,IF(Diagnostic!H15=Diagnostic!$D$49,2,IF(Diagnostic!H15=Diagnostic!$D$48,3,4))))))</f>
        <v>Pas de réponse</v>
      </c>
      <c r="H15" s="229" t="str">
        <f>IF(Diagnostic!I15="","Pas de réponse",IF(Diagnostic!I15=Diagnostic!$D$52,"Pas pertinent",IF(Diagnostic!I15=Diagnostic!$D$51,"Ne sait pas",IF(Diagnostic!I15=Diagnostic!$D$50,1,IF(Diagnostic!I15=Diagnostic!$D$49,2,IF(Diagnostic!I15=Diagnostic!$D$48,3,4))))))</f>
        <v>Pas de réponse</v>
      </c>
      <c r="I15" s="260" t="str">
        <f>Diagnostic!G15</f>
        <v>N/A</v>
      </c>
    </row>
    <row r="16" spans="1:11" x14ac:dyDescent="0.25">
      <c r="A16" s="151" t="e" cm="1">
        <f t="array" aca="1" ref="A16" ca="1">_xlfn.IFS(C16="Mieux se déplacer",1,C16="Mieux se loger",2,C16="Mieux préserver",3,C16="Mieux produire",4,C16="Mieux se nourrir",5)</f>
        <v>#NAME?</v>
      </c>
      <c r="B16" s="188"/>
      <c r="C16" s="189" t="s">
        <v>245</v>
      </c>
      <c r="D16" s="194" t="s">
        <v>8</v>
      </c>
      <c r="E16" s="195" t="s">
        <v>314</v>
      </c>
      <c r="F16" s="155" t="str">
        <f>IF(Diagnostic!H16="","Pas de réponse",IF(Diagnostic!H16=Diagnostic!$D$51,"Ne sait pas",IF(Diagnostic!H16=Diagnostic!$D$52,0,IF(Diagnostic!H16=Diagnostic!$D$53,1,2))))</f>
        <v>Pas de réponse</v>
      </c>
      <c r="G16" s="59" t="str">
        <f>IF(Diagnostic!H16="","Pas de réponse",IF(Diagnostic!H16=Diagnostic!$D$51,"Ne sait pas",IF(OR(F16=0,F16=1),"Pas pertinent",IF(Diagnostic!H16=Diagnostic!$D$50,1,IF(Diagnostic!H16=Diagnostic!$D$49,2,IF(Diagnostic!H16=Diagnostic!$D$48,3,4))))))</f>
        <v>Pas de réponse</v>
      </c>
      <c r="H16" s="229" t="str">
        <f>IF(Diagnostic!I16="","Pas de réponse",IF(Diagnostic!I16=Diagnostic!$D$52,"Pas pertinent",IF(Diagnostic!I16=Diagnostic!$D$51,"Ne sait pas",IF(Diagnostic!I16=Diagnostic!$D$50,1,IF(Diagnostic!I16=Diagnostic!$D$49,2,IF(Diagnostic!I16=Diagnostic!$D$48,3,4))))))</f>
        <v>Pas de réponse</v>
      </c>
      <c r="I16" s="260" t="str">
        <f>Diagnostic!G16</f>
        <v>N/A</v>
      </c>
    </row>
    <row r="17" spans="1:9" x14ac:dyDescent="0.25">
      <c r="A17" s="151" t="e" cm="1">
        <f t="array" aca="1" ref="A17" ca="1">_xlfn.IFS(C17="Mieux se déplacer",1,C17="Mieux se loger",2,C17="Mieux préserver",3,C17="Mieux produire",4,C17="Mieux se nourrir",5)</f>
        <v>#NAME?</v>
      </c>
      <c r="B17" s="188"/>
      <c r="C17" s="189" t="s">
        <v>245</v>
      </c>
      <c r="D17" s="196" t="s">
        <v>7</v>
      </c>
      <c r="E17" s="197" t="s">
        <v>315</v>
      </c>
      <c r="F17" s="155" t="str">
        <f>IF(Diagnostic!H17="","Pas de réponse",IF(Diagnostic!H17=Diagnostic!$D$51,"Ne sait pas",IF(Diagnostic!H17=Diagnostic!$D$52,0,IF(Diagnostic!H17=Diagnostic!$D$53,1,2))))</f>
        <v>Pas de réponse</v>
      </c>
      <c r="G17" s="59" t="str">
        <f>IF(Diagnostic!H17="","Pas de réponse",IF(Diagnostic!H17=Diagnostic!$D$51,"Ne sait pas",IF(OR(F17=0,F17=1),"Pas pertinent",IF(Diagnostic!H17=Diagnostic!$D$50,1,IF(Diagnostic!H17=Diagnostic!$D$49,2,IF(Diagnostic!H17=Diagnostic!$D$48,3,4))))))</f>
        <v>Pas de réponse</v>
      </c>
      <c r="H17" s="229" t="str">
        <f>IF(Diagnostic!I17="","Pas de réponse",IF(Diagnostic!I17=Diagnostic!$D$52,"Pas pertinent",IF(Diagnostic!I17=Diagnostic!$D$51,"Ne sait pas",IF(Diagnostic!I17=Diagnostic!$D$50,1,IF(Diagnostic!I17=Diagnostic!$D$49,2,IF(Diagnostic!I17=Diagnostic!$D$48,3,4))))))</f>
        <v>Pas de réponse</v>
      </c>
      <c r="I17" s="260" t="str">
        <f>Diagnostic!G17</f>
        <v>N/A</v>
      </c>
    </row>
    <row r="18" spans="1:9" x14ac:dyDescent="0.25">
      <c r="A18" s="151" t="e" cm="1">
        <f t="array" aca="1" ref="A18" ca="1">_xlfn.IFS(C18="Mieux se déplacer",1,C18="Mieux se loger",2,C18="Mieux préserver",3,C18="Mieux produire",4,C18="Mieux se nourrir",5)</f>
        <v>#NAME?</v>
      </c>
      <c r="B18" s="188"/>
      <c r="C18" s="189" t="s">
        <v>245</v>
      </c>
      <c r="D18" s="196" t="s">
        <v>7</v>
      </c>
      <c r="E18" s="197" t="s">
        <v>267</v>
      </c>
      <c r="F18" s="155" t="str">
        <f>IF(Diagnostic!H18="","Pas de réponse",IF(Diagnostic!H18=Diagnostic!$D$51,"Ne sait pas",IF(Diagnostic!H18=Diagnostic!$D$52,0,IF(Diagnostic!H18=Diagnostic!$D$53,1,2))))</f>
        <v>Pas de réponse</v>
      </c>
      <c r="G18" s="59" t="str">
        <f>IF(Diagnostic!H18="","Pas de réponse",IF(Diagnostic!H18=Diagnostic!$D$51,"Ne sait pas",IF(OR(F18=0,F18=1),"Pas pertinent",IF(Diagnostic!H18=Diagnostic!$D$50,1,IF(Diagnostic!H18=Diagnostic!$D$49,2,IF(Diagnostic!H18=Diagnostic!$D$48,3,4))))))</f>
        <v>Pas de réponse</v>
      </c>
      <c r="H18" s="229" t="str">
        <f>IF(Diagnostic!I18="","Pas de réponse",IF(Diagnostic!I18=Diagnostic!$D$52,"Pas pertinent",IF(Diagnostic!I18=Diagnostic!$D$51,"Ne sait pas",IF(Diagnostic!I18=Diagnostic!$D$50,1,IF(Diagnostic!I18=Diagnostic!$D$49,2,IF(Diagnostic!I18=Diagnostic!$D$48,3,4))))))</f>
        <v>Pas de réponse</v>
      </c>
      <c r="I18" s="260" t="str">
        <f>Diagnostic!G18</f>
        <v>N/A</v>
      </c>
    </row>
    <row r="19" spans="1:9" x14ac:dyDescent="0.25">
      <c r="A19" s="151" t="e" cm="1">
        <f t="array" aca="1" ref="A19" ca="1">_xlfn.IFS(C19="Mieux se déplacer",1,C19="Mieux se loger",2,C19="Mieux préserver",3,C19="Mieux produire",4,C19="Mieux se nourrir",5)</f>
        <v>#NAME?</v>
      </c>
      <c r="B19" s="188"/>
      <c r="C19" s="189" t="s">
        <v>245</v>
      </c>
      <c r="D19" s="196" t="s">
        <v>7</v>
      </c>
      <c r="E19" s="198" t="s">
        <v>263</v>
      </c>
      <c r="F19" s="155" t="str">
        <f>IF(Diagnostic!H19="","Pas de réponse",IF(Diagnostic!H19=Diagnostic!$D$51,"Ne sait pas",IF(Diagnostic!H19=Diagnostic!$D$52,0,IF(Diagnostic!H19=Diagnostic!$D$53,1,2))))</f>
        <v>Pas de réponse</v>
      </c>
      <c r="G19" s="59" t="str">
        <f>IF(Diagnostic!H19="","Pas de réponse",IF(Diagnostic!H19=Diagnostic!$D$51,"Ne sait pas",IF(OR(F19=0,F19=1),"Pas pertinent",IF(Diagnostic!H19=Diagnostic!$D$50,1,IF(Diagnostic!H19=Diagnostic!$D$49,2,IF(Diagnostic!H19=Diagnostic!$D$48,3,4))))))</f>
        <v>Pas de réponse</v>
      </c>
      <c r="H19" s="229" t="str">
        <f>IF(Diagnostic!I19="","Pas de réponse",IF(Diagnostic!I19=Diagnostic!$D$52,"Pas pertinent",IF(Diagnostic!I19=Diagnostic!$D$51,"Ne sait pas",IF(Diagnostic!I19=Diagnostic!$D$50,1,IF(Diagnostic!I19=Diagnostic!$D$49,2,IF(Diagnostic!I19=Diagnostic!$D$48,3,4))))))</f>
        <v>Pas de réponse</v>
      </c>
      <c r="I19" s="260" t="str">
        <f>Diagnostic!G19</f>
        <v>N/A</v>
      </c>
    </row>
    <row r="20" spans="1:9" x14ac:dyDescent="0.25">
      <c r="A20" s="151" t="e" cm="1">
        <f t="array" aca="1" ref="A20" ca="1">_xlfn.IFS(C20="Mieux se déplacer",1,C20="Mieux se loger",2,C20="Mieux préserver",3,C20="Mieux produire",4,C20="Mieux se nourrir",5)</f>
        <v>#NAME?</v>
      </c>
      <c r="B20" s="188"/>
      <c r="C20" s="189" t="s">
        <v>245</v>
      </c>
      <c r="D20" s="196" t="s">
        <v>7</v>
      </c>
      <c r="E20" s="198" t="s">
        <v>316</v>
      </c>
      <c r="F20" s="155" t="str">
        <f>IF(Diagnostic!H20="","Pas de réponse",IF(Diagnostic!H20=Diagnostic!$D$51,"Ne sait pas",IF(Diagnostic!H20=Diagnostic!$D$52,0,IF(Diagnostic!H20=Diagnostic!$D$53,1,2))))</f>
        <v>Pas de réponse</v>
      </c>
      <c r="G20" s="59" t="str">
        <f>IF(Diagnostic!H20="","Pas de réponse",IF(Diagnostic!H20=Diagnostic!$D$51,"Ne sait pas",IF(OR(F20=0,F20=1),"Pas pertinent",IF(Diagnostic!H20=Diagnostic!$D$50,1,IF(Diagnostic!H20=Diagnostic!$D$49,2,IF(Diagnostic!H20=Diagnostic!$D$48,3,4))))))</f>
        <v>Pas de réponse</v>
      </c>
      <c r="H20" s="229" t="str">
        <f>IF(Diagnostic!I20="","Pas de réponse",IF(Diagnostic!I20=Diagnostic!$D$52,"Pas pertinent",IF(Diagnostic!I20=Diagnostic!$D$51,"Ne sait pas",IF(Diagnostic!I20=Diagnostic!$D$50,1,IF(Diagnostic!I20=Diagnostic!$D$49,2,IF(Diagnostic!I20=Diagnostic!$D$48,3,4))))))</f>
        <v>Pas de réponse</v>
      </c>
      <c r="I20" s="260" t="str">
        <f>Diagnostic!G20</f>
        <v>N/A</v>
      </c>
    </row>
    <row r="21" spans="1:9" x14ac:dyDescent="0.25">
      <c r="A21" s="151" t="e" cm="1">
        <f t="array" aca="1" ref="A21" ca="1">_xlfn.IFS(C21="Mieux se déplacer",1,C21="Mieux se loger",2,C21="Mieux préserver",3,C21="Mieux produire",4,C21="Mieux se nourrir",5)</f>
        <v>#NAME?</v>
      </c>
      <c r="B21" s="188"/>
      <c r="C21" s="189" t="s">
        <v>245</v>
      </c>
      <c r="D21" s="196" t="s">
        <v>7</v>
      </c>
      <c r="E21" s="198" t="s">
        <v>270</v>
      </c>
      <c r="F21" s="155" t="str">
        <f>IF(Diagnostic!H21="","Pas de réponse",IF(Diagnostic!H21=Diagnostic!$D$51,"Ne sait pas",IF(Diagnostic!H21=Diagnostic!$D$52,0,IF(Diagnostic!H21=Diagnostic!$D$53,1,2))))</f>
        <v>Pas de réponse</v>
      </c>
      <c r="G21" s="59" t="str">
        <f>IF(Diagnostic!H21="","Pas de réponse",IF(Diagnostic!H21=Diagnostic!$D$51,"Ne sait pas",IF(OR(F21=0,F21=1),"Pas pertinent",IF(Diagnostic!H21=Diagnostic!$D$50,1,IF(Diagnostic!H21=Diagnostic!$D$49,2,IF(Diagnostic!H21=Diagnostic!$D$48,3,4))))))</f>
        <v>Pas de réponse</v>
      </c>
      <c r="H21" s="229" t="str">
        <f>IF(Diagnostic!I21="","Pas de réponse",IF(Diagnostic!I21=Diagnostic!$D$52,"Pas pertinent",IF(Diagnostic!I21=Diagnostic!$D$51,"Ne sait pas",IF(Diagnostic!I21=Diagnostic!$D$50,1,IF(Diagnostic!I21=Diagnostic!$D$49,2,IF(Diagnostic!I21=Diagnostic!$D$48,3,4))))))</f>
        <v>Pas de réponse</v>
      </c>
      <c r="I21" s="260" t="str">
        <f>Diagnostic!G21</f>
        <v>N/A</v>
      </c>
    </row>
    <row r="22" spans="1:9" ht="15.75" thickBot="1" x14ac:dyDescent="0.3">
      <c r="A22" s="151" t="e" cm="1">
        <f t="array" aca="1" ref="A22" ca="1">_xlfn.IFS(C22="Mieux se déplacer",1,C22="Mieux se loger",2,C22="Mieux préserver",3,C22="Mieux produire",4,C22="Mieux se nourrir",5)</f>
        <v>#NAME?</v>
      </c>
      <c r="B22" s="188"/>
      <c r="C22" s="189" t="s">
        <v>245</v>
      </c>
      <c r="D22" s="221" t="s">
        <v>167</v>
      </c>
      <c r="E22" s="222" t="s">
        <v>248</v>
      </c>
      <c r="F22" s="155" t="str">
        <f>IF(Diagnostic!H22="","Pas de réponse",IF(Diagnostic!H22=Diagnostic!$D$51,"Ne sait pas",IF(Diagnostic!H22=Diagnostic!$D$52,0,IF(Diagnostic!H22=Diagnostic!$D$53,1,2))))</f>
        <v>Pas de réponse</v>
      </c>
      <c r="G22" s="59" t="str">
        <f>IF(Diagnostic!H22="","Pas de réponse",IF(Diagnostic!H22=Diagnostic!$D$51,"Ne sait pas",IF(OR(F22=0,F22=1),"Pas pertinent",IF(Diagnostic!H22=Diagnostic!$D$50,1,IF(Diagnostic!H22=Diagnostic!$D$49,2,IF(Diagnostic!H22=Diagnostic!$D$48,3,4))))))</f>
        <v>Pas de réponse</v>
      </c>
      <c r="H22" s="229" t="str">
        <f>IF(Diagnostic!I22="","Pas de réponse",IF(Diagnostic!I22=Diagnostic!$D$52,"Pas pertinent",IF(Diagnostic!I22=Diagnostic!$D$51,"Ne sait pas",IF(Diagnostic!I22=Diagnostic!$D$50,1,IF(Diagnostic!I22=Diagnostic!$D$49,2,IF(Diagnostic!I22=Diagnostic!$D$48,3,4))))))</f>
        <v>Pas de réponse</v>
      </c>
      <c r="I22" s="260" t="str">
        <f>Diagnostic!G22</f>
        <v>N/A</v>
      </c>
    </row>
    <row r="23" spans="1:9" ht="15.75" thickBot="1" x14ac:dyDescent="0.3">
      <c r="A23" s="151" t="e" cm="1">
        <f t="array" aca="1" ref="A23" ca="1">_xlfn.IFS(C23="Mieux se déplacer",1,C23="Mieux se loger",2,C23="Mieux préserver",3,C23="Mieux produire",4,C23="Mieux se nourrir",5)</f>
        <v>#NAME?</v>
      </c>
      <c r="B23" s="200"/>
      <c r="C23" s="201" t="s">
        <v>166</v>
      </c>
      <c r="D23" s="202" t="s">
        <v>167</v>
      </c>
      <c r="E23" s="203" t="s">
        <v>172</v>
      </c>
      <c r="F23" s="231" t="str">
        <f>IF(Diagnostic!H23="","Pas de réponse",IF(Diagnostic!H23=Diagnostic!$D$51,"Ne sait pas",IF(Diagnostic!H23=Diagnostic!$D$52,0,IF(Diagnostic!H23=Diagnostic!$D$53,1,2))))</f>
        <v>Pas de réponse</v>
      </c>
      <c r="G23" s="232" t="str">
        <f>IF(Diagnostic!H23="","Pas de réponse",IF(Diagnostic!H23=Diagnostic!$D$51,"Ne sait pas",IF(OR(F23=0,F23=1),"Pas pertinent",IF(Diagnostic!H23=Diagnostic!$D$50,1,IF(Diagnostic!H23=Diagnostic!$D$49,2,IF(Diagnostic!H23=Diagnostic!$D$48,3,4))))))</f>
        <v>Pas de réponse</v>
      </c>
      <c r="H23" s="233" t="str">
        <f>IF(Diagnostic!I23="","Pas de réponse",IF(Diagnostic!I23=Diagnostic!$D$52,"Pas pertinent",IF(Diagnostic!I23=Diagnostic!$D$51,"Ne sait pas",IF(Diagnostic!I23=Diagnostic!$D$50,1,IF(Diagnostic!I23=Diagnostic!$D$49,2,IF(Diagnostic!I23=Diagnostic!$D$48,3,4))))))</f>
        <v>Pas de réponse</v>
      </c>
      <c r="I23" s="262" t="str">
        <f>Diagnostic!G23</f>
        <v>N/A</v>
      </c>
    </row>
    <row r="24" spans="1:9" ht="15.75" thickBot="1" x14ac:dyDescent="0.3">
      <c r="A24" s="151" t="e" cm="1">
        <f t="array" aca="1" ref="A24" ca="1">_xlfn.IFS(C24="Mieux se déplacer",1,C24="Mieux se loger",2,C24="Mieux préserver",3,C24="Mieux produire",4,C24="Mieux se nourrir",5)</f>
        <v>#NAME?</v>
      </c>
      <c r="B24" s="206"/>
      <c r="C24" s="204" t="s">
        <v>175</v>
      </c>
      <c r="D24" s="205" t="s">
        <v>176</v>
      </c>
      <c r="E24" s="144" t="s">
        <v>176</v>
      </c>
      <c r="F24" s="155" t="str">
        <f>IF(Diagnostic!H24="","Pas de réponse",IF(Diagnostic!H24=Diagnostic!$D$51,"Ne sait pas",IF(Diagnostic!H24=Diagnostic!$D$52,0,IF(Diagnostic!H24=Diagnostic!$D$53,1,2))))</f>
        <v>Pas de réponse</v>
      </c>
      <c r="G24" s="59" t="str">
        <f>IF(Diagnostic!H24="","Pas de réponse",IF(Diagnostic!H24=Diagnostic!$D$51,"Ne sait pas",IF(OR(F24=0,F24=1),"Pas pertinent",IF(Diagnostic!H24=Diagnostic!$D$50,1,IF(Diagnostic!H24=Diagnostic!$D$49,2,IF(Diagnostic!H24=Diagnostic!$D$48,3,4))))))</f>
        <v>Pas de réponse</v>
      </c>
      <c r="H24" s="229" t="str">
        <f>IF(Diagnostic!I24="","Pas de réponse",IF(Diagnostic!I24=Diagnostic!$D$52,"Pas pertinent",IF(Diagnostic!I24=Diagnostic!$D$51,"Ne sait pas",IF(Diagnostic!I24=Diagnostic!$D$50,1,IF(Diagnostic!I24=Diagnostic!$D$49,2,IF(Diagnostic!I24=Diagnostic!$D$48,3,4))))))</f>
        <v>Pas de réponse</v>
      </c>
      <c r="I24" s="260" t="str">
        <f>Diagnostic!G24</f>
        <v>N/A</v>
      </c>
    </row>
    <row r="25" spans="1:9" x14ac:dyDescent="0.25">
      <c r="A25" s="150" t="e" cm="1">
        <f t="array" aca="1" ref="A25" ca="1">_xlfn.IFS(C25="Mieux se déplacer",1,C25="Mieux se loger",2,C25="Mieux préserver",3,C25="Mieux produire",4,C25="Mieux se nourrir",5)</f>
        <v>#NAME?</v>
      </c>
      <c r="B25" s="206"/>
      <c r="C25" s="226" t="s">
        <v>175</v>
      </c>
      <c r="D25" s="207" t="s">
        <v>9</v>
      </c>
      <c r="E25" s="193" t="s">
        <v>202</v>
      </c>
      <c r="F25" s="155" t="str">
        <f>IF(Diagnostic!H25="","Pas de réponse",IF(Diagnostic!H25=Diagnostic!$D$51,"Ne sait pas",IF(Diagnostic!H25=Diagnostic!$D$52,0,IF(Diagnostic!H25=Diagnostic!$D$53,1,2))))</f>
        <v>Pas de réponse</v>
      </c>
      <c r="G25" s="59" t="str">
        <f>IF(Diagnostic!H25="","Pas de réponse",IF(Diagnostic!H25=Diagnostic!$D$51,"Ne sait pas",IF(OR(F25=0,F25=1),"Pas pertinent",IF(Diagnostic!H25=Diagnostic!$D$50,1,IF(Diagnostic!H25=Diagnostic!$D$49,2,IF(Diagnostic!H25=Diagnostic!$D$48,3,4))))))</f>
        <v>Pas de réponse</v>
      </c>
      <c r="H25" s="229" t="str">
        <f>IF(Diagnostic!I25="","Pas de réponse",IF(Diagnostic!I25=Diagnostic!$D$52,"Pas pertinent",IF(Diagnostic!I25=Diagnostic!$D$51,"Ne sait pas",IF(Diagnostic!I25=Diagnostic!$D$50,1,IF(Diagnostic!I25=Diagnostic!$D$49,2,IF(Diagnostic!I25=Diagnostic!$D$48,3,4))))))</f>
        <v>Pas de réponse</v>
      </c>
      <c r="I25" s="260" t="str">
        <f>Diagnostic!G25</f>
        <v>N/A</v>
      </c>
    </row>
    <row r="26" spans="1:9" x14ac:dyDescent="0.25">
      <c r="A26" s="151"/>
      <c r="B26" s="206"/>
      <c r="C26" s="204" t="s">
        <v>175</v>
      </c>
      <c r="D26" s="205" t="s">
        <v>230</v>
      </c>
      <c r="E26" s="144" t="s">
        <v>233</v>
      </c>
      <c r="F26" s="155" t="str">
        <f>IF(Diagnostic!H26="","Pas de réponse",IF(Diagnostic!H26=Diagnostic!$D$51,"Ne sait pas",IF(Diagnostic!H26=Diagnostic!$D$52,0,IF(Diagnostic!H26=Diagnostic!$D$53,1,2))))</f>
        <v>Pas de réponse</v>
      </c>
      <c r="G26" s="59" t="str">
        <f>IF(Diagnostic!H26="","Pas de réponse",IF(Diagnostic!H26=Diagnostic!$D$51,"Ne sait pas",IF(OR(F26=0,F26=1),"Pas pertinent",IF(Diagnostic!H26=Diagnostic!$D$50,1,IF(Diagnostic!H26=Diagnostic!$D$49,2,IF(Diagnostic!H26=Diagnostic!$D$48,3,4))))))</f>
        <v>Pas de réponse</v>
      </c>
      <c r="H26" s="229" t="str">
        <f>IF(Diagnostic!I26="","Pas de réponse",IF(Diagnostic!I26=Diagnostic!$D$52,"Pas pertinent",IF(Diagnostic!I26=Diagnostic!$D$51,"Ne sait pas",IF(Diagnostic!I26=Diagnostic!$D$50,1,IF(Diagnostic!I26=Diagnostic!$D$49,2,IF(Diagnostic!I26=Diagnostic!$D$48,3,4))))))</f>
        <v>Pas de réponse</v>
      </c>
      <c r="I26" s="260" t="str">
        <f>Diagnostic!G26</f>
        <v>N/A</v>
      </c>
    </row>
    <row r="27" spans="1:9" x14ac:dyDescent="0.25">
      <c r="A27" s="151" t="e" cm="1">
        <f t="array" aca="1" ref="A27" ca="1">_xlfn.IFS(C27="Mieux se déplacer",1,C27="Mieux se loger",2,C27="Mieux préserver",3,C27="Mieux produire",4,C27="Mieux se nourrir",5)</f>
        <v>#NAME?</v>
      </c>
      <c r="B27" s="206"/>
      <c r="C27" s="204" t="s">
        <v>175</v>
      </c>
      <c r="D27" s="205" t="s">
        <v>230</v>
      </c>
      <c r="E27" s="144" t="s">
        <v>231</v>
      </c>
      <c r="F27" s="155" t="str">
        <f>IF(Diagnostic!H27="","Pas de réponse",IF(Diagnostic!H27=Diagnostic!$D$51,"Ne sait pas",IF(Diagnostic!H27=Diagnostic!$D$52,0,IF(Diagnostic!H27=Diagnostic!$D$53,1,2))))</f>
        <v>Pas de réponse</v>
      </c>
      <c r="G27" s="59" t="str">
        <f>IF(Diagnostic!H27="","Pas de réponse",IF(Diagnostic!H27=Diagnostic!$D$51,"Ne sait pas",IF(OR(F27=0,F27=1),"Pas pertinent",IF(Diagnostic!H27=Diagnostic!$D$50,1,IF(Diagnostic!H27=Diagnostic!$D$49,2,IF(Diagnostic!H27=Diagnostic!$D$48,3,4))))))</f>
        <v>Pas de réponse</v>
      </c>
      <c r="H27" s="229" t="str">
        <f>IF(Diagnostic!I27="","Pas de réponse",IF(Diagnostic!I27=Diagnostic!$D$52,"Pas pertinent",IF(Diagnostic!I27=Diagnostic!$D$51,"Ne sait pas",IF(Diagnostic!I27=Diagnostic!$D$50,1,IF(Diagnostic!I27=Diagnostic!$D$49,2,IF(Diagnostic!I27=Diagnostic!$D$48,3,4))))))</f>
        <v>Pas de réponse</v>
      </c>
      <c r="I27" s="260" t="str">
        <f>Diagnostic!G27</f>
        <v>N/A</v>
      </c>
    </row>
    <row r="28" spans="1:9" x14ac:dyDescent="0.25">
      <c r="A28" s="151" t="e" cm="1">
        <f t="array" aca="1" ref="A28" ca="1">_xlfn.IFS(C28="Mieux se déplacer",1,C28="Mieux se loger",2,C28="Mieux préserver",3,C28="Mieux produire",4,C28="Mieux se nourrir",5)</f>
        <v>#NAME?</v>
      </c>
      <c r="B28" s="206"/>
      <c r="C28" s="204" t="s">
        <v>175</v>
      </c>
      <c r="D28" s="205" t="s">
        <v>230</v>
      </c>
      <c r="E28" s="144" t="s">
        <v>241</v>
      </c>
      <c r="F28" s="155" t="str">
        <f>IF(Diagnostic!H28="","Pas de réponse",IF(Diagnostic!H28=Diagnostic!$D$51,"Ne sait pas",IF(Diagnostic!H28=Diagnostic!$D$52,0,IF(Diagnostic!H28=Diagnostic!$D$53,1,2))))</f>
        <v>Pas de réponse</v>
      </c>
      <c r="G28" s="59" t="str">
        <f>IF(Diagnostic!H28="","Pas de réponse",IF(Diagnostic!H28=Diagnostic!$D$51,"Ne sait pas",IF(OR(F28=0,F28=1),"Pas pertinent",IF(Diagnostic!H28=Diagnostic!$D$50,1,IF(Diagnostic!H28=Diagnostic!$D$49,2,IF(Diagnostic!H28=Diagnostic!$D$48,3,4))))))</f>
        <v>Pas de réponse</v>
      </c>
      <c r="H28" s="229" t="str">
        <f>IF(Diagnostic!I28="","Pas de réponse",IF(Diagnostic!I28=Diagnostic!$D$52,"Pas pertinent",IF(Diagnostic!I28=Diagnostic!$D$51,"Ne sait pas",IF(Diagnostic!I28=Diagnostic!$D$50,1,IF(Diagnostic!I28=Diagnostic!$D$49,2,IF(Diagnostic!I28=Diagnostic!$D$48,3,4))))))</f>
        <v>Pas de réponse</v>
      </c>
      <c r="I28" s="260" t="str">
        <f>Diagnostic!G28</f>
        <v>N/A</v>
      </c>
    </row>
    <row r="29" spans="1:9" x14ac:dyDescent="0.25">
      <c r="A29" s="151" t="e" cm="1">
        <f t="array" aca="1" ref="A29" ca="1">_xlfn.IFS(C29="Mieux se déplacer",1,C29="Mieux se loger",2,C29="Mieux préserver",3,C29="Mieux produire",4,C29="Mieux se nourrir",5)</f>
        <v>#NAME?</v>
      </c>
      <c r="B29" s="206"/>
      <c r="C29" s="204" t="s">
        <v>175</v>
      </c>
      <c r="D29" s="205" t="s">
        <v>187</v>
      </c>
      <c r="E29" s="144" t="s">
        <v>218</v>
      </c>
      <c r="F29" s="155" t="str">
        <f>IF(Diagnostic!H29="","Pas de réponse",IF(Diagnostic!H29=Diagnostic!$D$51,"Ne sait pas",IF(Diagnostic!H29=Diagnostic!$D$52,0,IF(Diagnostic!H29=Diagnostic!$D$53,1,2))))</f>
        <v>Pas de réponse</v>
      </c>
      <c r="G29" s="59" t="str">
        <f>IF(Diagnostic!H29="","Pas de réponse",IF(Diagnostic!H29=Diagnostic!$D$51,"Ne sait pas",IF(OR(F29=0,F29=1),"Pas pertinent",IF(Diagnostic!H29=Diagnostic!$D$50,1,IF(Diagnostic!H29=Diagnostic!$D$49,2,IF(Diagnostic!H29=Diagnostic!$D$48,3,4))))))</f>
        <v>Pas de réponse</v>
      </c>
      <c r="H29" s="229" t="str">
        <f>IF(Diagnostic!I29="","Pas de réponse",IF(Diagnostic!I29=Diagnostic!$D$52,"Pas pertinent",IF(Diagnostic!I29=Diagnostic!$D$51,"Ne sait pas",IF(Diagnostic!I29=Diagnostic!$D$50,1,IF(Diagnostic!I29=Diagnostic!$D$49,2,IF(Diagnostic!I29=Diagnostic!$D$48,3,4))))))</f>
        <v>Pas de réponse</v>
      </c>
      <c r="I29" s="260" t="str">
        <f>Diagnostic!G29</f>
        <v>N/A</v>
      </c>
    </row>
    <row r="30" spans="1:9" x14ac:dyDescent="0.25">
      <c r="A30" s="151" t="e" cm="1">
        <f t="array" aca="1" ref="A30" ca="1">_xlfn.IFS(C30="Mieux se déplacer",1,C30="Mieux se loger",2,C30="Mieux préserver",3,C30="Mieux produire",4,C30="Mieux se nourrir",5)</f>
        <v>#NAME?</v>
      </c>
      <c r="B30" s="206"/>
      <c r="C30" s="204" t="s">
        <v>175</v>
      </c>
      <c r="D30" s="205" t="s">
        <v>187</v>
      </c>
      <c r="E30" s="144" t="s">
        <v>222</v>
      </c>
      <c r="F30" s="155" t="str">
        <f>IF(Diagnostic!H30="","Pas de réponse",IF(Diagnostic!H30=Diagnostic!$D$51,"Ne sait pas",IF(Diagnostic!H30=Diagnostic!$D$52,0,IF(Diagnostic!H30=Diagnostic!$D$53,1,2))))</f>
        <v>Pas de réponse</v>
      </c>
      <c r="G30" s="59" t="str">
        <f>IF(Diagnostic!H30="","Pas de réponse",IF(Diagnostic!H30=Diagnostic!$D$51,"Ne sait pas",IF(OR(F30=0,F30=1),"Pas pertinent",IF(Diagnostic!H30=Diagnostic!$D$50,1,IF(Diagnostic!H30=Diagnostic!$D$49,2,IF(Diagnostic!H30=Diagnostic!$D$48,3,4))))))</f>
        <v>Pas de réponse</v>
      </c>
      <c r="H30" s="229" t="str">
        <f>IF(Diagnostic!I30="","Pas de réponse",IF(Diagnostic!I30=Diagnostic!$D$52,"Pas pertinent",IF(Diagnostic!I30=Diagnostic!$D$51,"Ne sait pas",IF(Diagnostic!I30=Diagnostic!$D$50,1,IF(Diagnostic!I30=Diagnostic!$D$49,2,IF(Diagnostic!I30=Diagnostic!$D$48,3,4))))))</f>
        <v>Pas de réponse</v>
      </c>
      <c r="I30" s="260" t="str">
        <f>Diagnostic!G30</f>
        <v>N/A</v>
      </c>
    </row>
    <row r="31" spans="1:9" x14ac:dyDescent="0.25">
      <c r="A31" s="151" t="e" cm="1">
        <f t="array" aca="1" ref="A31" ca="1">_xlfn.IFS(C31="Mieux se déplacer",1,C31="Mieux se loger",2,C31="Mieux préserver",3,C31="Mieux produire",4,C31="Mieux se nourrir",5)</f>
        <v>#NAME?</v>
      </c>
      <c r="B31" s="206"/>
      <c r="C31" s="204" t="s">
        <v>175</v>
      </c>
      <c r="D31" s="205" t="s">
        <v>187</v>
      </c>
      <c r="E31" s="160" t="s">
        <v>188</v>
      </c>
      <c r="F31" s="155" t="str">
        <f>IF(Diagnostic!H31="","Pas de réponse",IF(Diagnostic!H31=Diagnostic!$D$51,"Ne sait pas",IF(Diagnostic!H31=Diagnostic!$D$52,0,IF(Diagnostic!H31=Diagnostic!$D$53,1,2))))</f>
        <v>Pas de réponse</v>
      </c>
      <c r="G31" s="59" t="str">
        <f>IF(Diagnostic!H31="","Pas de réponse",IF(Diagnostic!H31=Diagnostic!$D$51,"Ne sait pas",IF(OR(F31=0,F31=1),"Pas pertinent",IF(Diagnostic!H31=Diagnostic!$D$50,1,IF(Diagnostic!H31=Diagnostic!$D$49,2,IF(Diagnostic!H31=Diagnostic!$D$48,3,4))))))</f>
        <v>Pas de réponse</v>
      </c>
      <c r="H31" s="229" t="str">
        <f>IF(Diagnostic!I31="","Pas de réponse",IF(Diagnostic!I31=Diagnostic!$D$52,"Pas pertinent",IF(Diagnostic!I31=Diagnostic!$D$51,"Ne sait pas",IF(Diagnostic!I31=Diagnostic!$D$50,1,IF(Diagnostic!I31=Diagnostic!$D$49,2,IF(Diagnostic!I31=Diagnostic!$D$48,3,4))))))</f>
        <v>Pas de réponse</v>
      </c>
      <c r="I31" s="260" t="str">
        <f>Diagnostic!G31</f>
        <v>N/A</v>
      </c>
    </row>
    <row r="32" spans="1:9" x14ac:dyDescent="0.25">
      <c r="A32" s="151" t="e" cm="1">
        <f t="array" aca="1" ref="A32" ca="1">_xlfn.IFS(C32="Mieux se déplacer",1,C32="Mieux se loger",2,C32="Mieux préserver",3,C32="Mieux produire",4,C32="Mieux se nourrir",5)</f>
        <v>#NAME?</v>
      </c>
      <c r="B32" s="206"/>
      <c r="C32" s="204" t="s">
        <v>175</v>
      </c>
      <c r="D32" s="205" t="s">
        <v>187</v>
      </c>
      <c r="E32" s="144" t="s">
        <v>212</v>
      </c>
      <c r="F32" s="155" t="str">
        <f>IF(Diagnostic!H32="","Pas de réponse",IF(Diagnostic!H32=Diagnostic!$D$51,"Ne sait pas",IF(Diagnostic!H32=Diagnostic!$D$52,0,IF(Diagnostic!H32=Diagnostic!$D$53,1,2))))</f>
        <v>Pas de réponse</v>
      </c>
      <c r="G32" s="59" t="str">
        <f>IF(Diagnostic!H32="","Pas de réponse",IF(Diagnostic!H32=Diagnostic!$D$51,"Ne sait pas",IF(OR(F32=0,F32=1),"Pas pertinent",IF(Diagnostic!H32=Diagnostic!$D$50,1,IF(Diagnostic!H32=Diagnostic!$D$49,2,IF(Diagnostic!H32=Diagnostic!$D$48,3,4))))))</f>
        <v>Pas de réponse</v>
      </c>
      <c r="H32" s="229" t="str">
        <f>IF(Diagnostic!I32="","Pas de réponse",IF(Diagnostic!I32=Diagnostic!$D$52,"Pas pertinent",IF(Diagnostic!I32=Diagnostic!$D$51,"Ne sait pas",IF(Diagnostic!I32=Diagnostic!$D$50,1,IF(Diagnostic!I32=Diagnostic!$D$49,2,IF(Diagnostic!I32=Diagnostic!$D$48,3,4))))))</f>
        <v>Pas de réponse</v>
      </c>
      <c r="I32" s="260" t="str">
        <f>Diagnostic!G32</f>
        <v>N/A</v>
      </c>
    </row>
    <row r="33" spans="1:9" ht="26.25" x14ac:dyDescent="0.25">
      <c r="A33" s="151" t="e" cm="1">
        <f t="array" aca="1" ref="A33" ca="1">_xlfn.IFS(C33="Mieux se déplacer",1,C33="Mieux se loger",2,C33="Mieux préserver",3,C33="Mieux produire",4,C33="Mieux se nourrir",5)</f>
        <v>#NAME?</v>
      </c>
      <c r="B33" s="206"/>
      <c r="C33" s="204" t="s">
        <v>175</v>
      </c>
      <c r="D33" s="205" t="s">
        <v>205</v>
      </c>
      <c r="E33" s="144" t="s">
        <v>313</v>
      </c>
      <c r="F33" s="155" t="str">
        <f>IF(Diagnostic!H33="","Pas de réponse",IF(Diagnostic!H33=Diagnostic!$D$51,"Ne sait pas",IF(Diagnostic!H33=Diagnostic!$D$52,0,IF(Diagnostic!H33=Diagnostic!$D$53,1,2))))</f>
        <v>Pas de réponse</v>
      </c>
      <c r="G33" s="59" t="str">
        <f>IF(Diagnostic!H33="","Pas de réponse",IF(Diagnostic!H33=Diagnostic!$D$51,"Ne sait pas",IF(OR(F33=0,F33=1),"Pas pertinent",IF(Diagnostic!H33=Diagnostic!$D$50,1,IF(Diagnostic!H33=Diagnostic!$D$49,2,IF(Diagnostic!H33=Diagnostic!$D$48,3,4))))))</f>
        <v>Pas de réponse</v>
      </c>
      <c r="H33" s="229" t="str">
        <f>IF(Diagnostic!I33="","Pas de réponse",IF(Diagnostic!I33=Diagnostic!$D$52,"Pas pertinent",IF(Diagnostic!I33=Diagnostic!$D$51,"Ne sait pas",IF(Diagnostic!I33=Diagnostic!$D$50,1,IF(Diagnostic!I33=Diagnostic!$D$49,2,IF(Diagnostic!I33=Diagnostic!$D$48,3,4))))))</f>
        <v>Pas de réponse</v>
      </c>
      <c r="I33" s="260" t="str">
        <f>Diagnostic!G33</f>
        <v>N/A</v>
      </c>
    </row>
    <row r="34" spans="1:9" ht="26.25" x14ac:dyDescent="0.25">
      <c r="A34" s="151" t="e" cm="1">
        <f t="array" aca="1" ref="A34" ca="1">_xlfn.IFS(C34="Mieux se déplacer",1,C34="Mieux se loger",2,C34="Mieux préserver",3,C34="Mieux produire",4,C34="Mieux se nourrir",5)</f>
        <v>#NAME?</v>
      </c>
      <c r="B34" s="206"/>
      <c r="C34" s="204" t="s">
        <v>175</v>
      </c>
      <c r="D34" s="205" t="s">
        <v>205</v>
      </c>
      <c r="E34" s="144" t="s">
        <v>208</v>
      </c>
      <c r="F34" s="155" t="str">
        <f>IF(Diagnostic!H34="","Pas de réponse",IF(Diagnostic!H34=Diagnostic!$D$51,"Ne sait pas",IF(Diagnostic!H34=Diagnostic!$D$52,0,IF(Diagnostic!H34=Diagnostic!$D$53,1,2))))</f>
        <v>Pas de réponse</v>
      </c>
      <c r="G34" s="59" t="str">
        <f>IF(Diagnostic!H34="","Pas de réponse",IF(Diagnostic!H34=Diagnostic!$D$51,"Ne sait pas",IF(OR(F34=0,F34=1),"Pas pertinent",IF(Diagnostic!H34=Diagnostic!$D$50,1,IF(Diagnostic!H34=Diagnostic!$D$49,2,IF(Diagnostic!H34=Diagnostic!$D$48,3,4))))))</f>
        <v>Pas de réponse</v>
      </c>
      <c r="H34" s="229" t="str">
        <f>IF(Diagnostic!I34="","Pas de réponse",IF(Diagnostic!I34=Diagnostic!$D$52,"Pas pertinent",IF(Diagnostic!I34=Diagnostic!$D$51,"Ne sait pas",IF(Diagnostic!I34=Diagnostic!$D$50,1,IF(Diagnostic!I34=Diagnostic!$D$49,2,IF(Diagnostic!I34=Diagnostic!$D$48,3,4))))))</f>
        <v>Pas de réponse</v>
      </c>
      <c r="I34" s="260" t="str">
        <f>Diagnostic!G34</f>
        <v>N/A</v>
      </c>
    </row>
    <row r="35" spans="1:9" ht="26.25" x14ac:dyDescent="0.25">
      <c r="A35" s="151" t="e" cm="1">
        <f t="array" aca="1" ref="A35" ca="1">_xlfn.IFS(C35="Mieux se déplacer",1,C35="Mieux se loger",2,C35="Mieux préserver",3,C35="Mieux produire",4,C35="Mieux se nourrir",5)</f>
        <v>#NAME?</v>
      </c>
      <c r="B35" s="206"/>
      <c r="C35" s="204" t="s">
        <v>175</v>
      </c>
      <c r="D35" s="205" t="s">
        <v>205</v>
      </c>
      <c r="E35" s="160" t="s">
        <v>309</v>
      </c>
      <c r="F35" s="155" t="str">
        <f>IF(Diagnostic!H35="","Pas de réponse",IF(Diagnostic!H35=Diagnostic!$D$51,"Ne sait pas",IF(Diagnostic!H35=Diagnostic!$D$52,0,IF(Diagnostic!H35=Diagnostic!$D$53,1,2))))</f>
        <v>Pas de réponse</v>
      </c>
      <c r="G35" s="59" t="str">
        <f>IF(Diagnostic!H35="","Pas de réponse",IF(Diagnostic!H35=Diagnostic!$D$51,"Ne sait pas",IF(OR(F35=0,F35=1),"Pas pertinent",IF(Diagnostic!H35=Diagnostic!$D$50,1,IF(Diagnostic!H35=Diagnostic!$D$49,2,IF(Diagnostic!H35=Diagnostic!$D$48,3,4))))))</f>
        <v>Pas de réponse</v>
      </c>
      <c r="H35" s="229" t="str">
        <f>IF(Diagnostic!I35="","Pas de réponse",IF(Diagnostic!I35=Diagnostic!$D$52,"Pas pertinent",IF(Diagnostic!I35=Diagnostic!$D$51,"Ne sait pas",IF(Diagnostic!I35=Diagnostic!$D$50,1,IF(Diagnostic!I35=Diagnostic!$D$49,2,IF(Diagnostic!I35=Diagnostic!$D$48,3,4))))))</f>
        <v>Pas de réponse</v>
      </c>
      <c r="I35" s="260" t="str">
        <f>Diagnostic!G35</f>
        <v>N/A</v>
      </c>
    </row>
    <row r="36" spans="1:9" ht="27" thickBot="1" x14ac:dyDescent="0.3">
      <c r="A36" s="152" t="e" cm="1">
        <f t="array" aca="1" ref="A36" ca="1">_xlfn.IFS(C36="Mieux se déplacer",1,C36="Mieux se loger",2,C36="Mieux préserver",3,C36="Mieux produire",4,C36="Mieux se nourrir",5)</f>
        <v>#NAME?</v>
      </c>
      <c r="B36" s="208"/>
      <c r="C36" s="204" t="s">
        <v>175</v>
      </c>
      <c r="D36" s="205" t="s">
        <v>205</v>
      </c>
      <c r="E36" s="160" t="s">
        <v>310</v>
      </c>
      <c r="F36" s="156" t="str">
        <f>IF(Diagnostic!H36="","Pas de réponse",IF(Diagnostic!H36=Diagnostic!$D$51,"Ne sait pas",IF(Diagnostic!H36=Diagnostic!$D$52,0,IF(Diagnostic!H36=Diagnostic!$D$53,1,2))))</f>
        <v>Pas de réponse</v>
      </c>
      <c r="G36" s="158" t="str">
        <f>IF(Diagnostic!H36="","Pas de réponse",IF(Diagnostic!H36=Diagnostic!$D$51,"Ne sait pas",IF(OR(F36=0,F36=1),"Pas pertinent",IF(Diagnostic!H36=Diagnostic!$D$50,1,IF(Diagnostic!H36=Diagnostic!$D$49,2,IF(Diagnostic!H36=Diagnostic!$D$48,3,4))))))</f>
        <v>Pas de réponse</v>
      </c>
      <c r="H36" s="230" t="str">
        <f>IF(Diagnostic!I36="","Pas de réponse",IF(Diagnostic!I36=Diagnostic!$D$52,"Pas pertinent",IF(Diagnostic!I36=Diagnostic!$D$51,"Ne sait pas",IF(Diagnostic!I36=Diagnostic!$D$50,1,IF(Diagnostic!I36=Diagnostic!$D$49,2,IF(Diagnostic!I36=Diagnostic!$D$48,3,4))))))</f>
        <v>Pas de réponse</v>
      </c>
      <c r="I36" s="261" t="str">
        <f>Diagnostic!G36</f>
        <v>N/A</v>
      </c>
    </row>
    <row r="37" spans="1:9" x14ac:dyDescent="0.25">
      <c r="A37" s="151" t="e" cm="1">
        <f t="array" aca="1" ref="A37" ca="1">_xlfn.IFS(C37="Mieux se déplacer",1,C37="Mieux se loger",2,C37="Mieux préserver",3,C37="Mieux produire",4,C37="Mieux se nourrir",5)</f>
        <v>#NAME?</v>
      </c>
      <c r="B37" s="209"/>
      <c r="C37" s="210" t="s">
        <v>272</v>
      </c>
      <c r="D37" s="211" t="s">
        <v>273</v>
      </c>
      <c r="E37" s="163" t="s">
        <v>317</v>
      </c>
      <c r="F37" s="234" t="str">
        <f>IF(Diagnostic!H37="","Pas de réponse",IF(Diagnostic!H37=Diagnostic!$D$51,"Ne sait pas",IF(Diagnostic!H37=Diagnostic!$D$52,0,IF(Diagnostic!H37=Diagnostic!$D$53,1,2))))</f>
        <v>Pas de réponse</v>
      </c>
      <c r="G37" s="153" t="str">
        <f>IF(Diagnostic!H37="","Pas de réponse",IF(Diagnostic!H37=Diagnostic!$D$51,"Ne sait pas",IF(OR(F37=0,F37=1),"Pas pertinent",IF(Diagnostic!H37=Diagnostic!$D$50,1,IF(Diagnostic!H37=Diagnostic!$D$49,2,IF(Diagnostic!H37=Diagnostic!$D$48,3,4))))))</f>
        <v>Pas de réponse</v>
      </c>
      <c r="H37" s="148" t="str">
        <f>IF(Diagnostic!I37="","Pas de réponse",IF(Diagnostic!I37=Diagnostic!$D$52,"Pas pertinent",IF(Diagnostic!I37=Diagnostic!$D$51,"Ne sait pas",IF(Diagnostic!I37=Diagnostic!$D$50,1,IF(Diagnostic!I37=Diagnostic!$D$49,2,IF(Diagnostic!I37=Diagnostic!$D$48,3,4))))))</f>
        <v>Pas de réponse</v>
      </c>
      <c r="I37" s="260" t="str">
        <f>Diagnostic!G37</f>
        <v>N/A</v>
      </c>
    </row>
    <row r="38" spans="1:9" x14ac:dyDescent="0.25">
      <c r="A38" s="151" t="e" cm="1">
        <f t="array" aca="1" ref="A38" ca="1">_xlfn.IFS(C38="Mieux se déplacer",1,C38="Mieux se loger",2,C38="Mieux préserver",3,C38="Mieux produire",4,C38="Mieux se nourrir",5)</f>
        <v>#NAME?</v>
      </c>
      <c r="B38" s="212"/>
      <c r="C38" s="189" t="s">
        <v>272</v>
      </c>
      <c r="D38" s="205" t="s">
        <v>273</v>
      </c>
      <c r="E38" s="144" t="s">
        <v>318</v>
      </c>
      <c r="F38" s="234" t="str">
        <f>IF(Diagnostic!H38="","Pas de réponse",IF(Diagnostic!H38=Diagnostic!$D$51,"Ne sait pas",IF(Diagnostic!H38=Diagnostic!$D$52,0,IF(Diagnostic!H38=Diagnostic!$D$53,1,2))))</f>
        <v>Pas de réponse</v>
      </c>
      <c r="G38" s="153" t="str">
        <f>IF(Diagnostic!H38="","Pas de réponse",IF(Diagnostic!H38=Diagnostic!$D$51,"Ne sait pas",IF(OR(F38=0,F38=1),"Pas pertinent",IF(Diagnostic!H38=Diagnostic!$D$50,1,IF(Diagnostic!H38=Diagnostic!$D$49,2,IF(Diagnostic!H38=Diagnostic!$D$48,3,4))))))</f>
        <v>Pas de réponse</v>
      </c>
      <c r="H38" s="148" t="str">
        <f>IF(Diagnostic!I38="","Pas de réponse",IF(Diagnostic!I38=Diagnostic!$D$52,"Pas pertinent",IF(Diagnostic!I38=Diagnostic!$D$51,"Ne sait pas",IF(Diagnostic!I38=Diagnostic!$D$50,1,IF(Diagnostic!I38=Diagnostic!$D$49,2,IF(Diagnostic!I38=Diagnostic!$D$48,3,4))))))</f>
        <v>Pas de réponse</v>
      </c>
      <c r="I38" s="260" t="str">
        <f>Diagnostic!G38</f>
        <v>N/A</v>
      </c>
    </row>
    <row r="39" spans="1:9" x14ac:dyDescent="0.25">
      <c r="A39" s="151" t="e" cm="1">
        <f t="array" aca="1" ref="A39" ca="1">_xlfn.IFS(C39="Mieux se déplacer",1,C39="Mieux se loger",2,C39="Mieux préserver",3,C39="Mieux produire",4,C39="Mieux se nourrir",5)</f>
        <v>#NAME?</v>
      </c>
      <c r="B39" s="212"/>
      <c r="C39" s="189" t="s">
        <v>272</v>
      </c>
      <c r="D39" s="205" t="s">
        <v>273</v>
      </c>
      <c r="E39" s="144" t="s">
        <v>289</v>
      </c>
      <c r="F39" s="234" t="str">
        <f>IF(Diagnostic!H39="","Pas de réponse",IF(Diagnostic!H39=Diagnostic!$D$51,"Ne sait pas",IF(Diagnostic!H39=Diagnostic!$D$52,0,IF(Diagnostic!H39=Diagnostic!$D$53,1,2))))</f>
        <v>Pas de réponse</v>
      </c>
      <c r="G39" s="153" t="str">
        <f>IF(Diagnostic!H39="","Pas de réponse",IF(Diagnostic!H39=Diagnostic!$D$51,"Ne sait pas",IF(OR(F39=0,F39=1),"Pas pertinent",IF(Diagnostic!H39=Diagnostic!$D$50,1,IF(Diagnostic!H39=Diagnostic!$D$49,2,IF(Diagnostic!H39=Diagnostic!$D$48,3,4))))))</f>
        <v>Pas de réponse</v>
      </c>
      <c r="H39" s="148" t="str">
        <f>IF(Diagnostic!I39="","Pas de réponse",IF(Diagnostic!I39=Diagnostic!$D$52,"Pas pertinent",IF(Diagnostic!I39=Diagnostic!$D$51,"Ne sait pas",IF(Diagnostic!I39=Diagnostic!$D$50,1,IF(Diagnostic!I39=Diagnostic!$D$49,2,IF(Diagnostic!I39=Diagnostic!$D$48,3,4))))))</f>
        <v>Pas de réponse</v>
      </c>
      <c r="I39" s="260" t="str">
        <f>Diagnostic!G39</f>
        <v>N/A</v>
      </c>
    </row>
    <row r="40" spans="1:9" x14ac:dyDescent="0.25">
      <c r="A40" s="151" t="e" cm="1">
        <f t="array" aca="1" ref="A40" ca="1">_xlfn.IFS(C40="Mieux se déplacer",1,C40="Mieux se loger",2,C40="Mieux préserver",3,C40="Mieux produire",4,C40="Mieux se nourrir",5)</f>
        <v>#NAME?</v>
      </c>
      <c r="B40" s="212"/>
      <c r="C40" s="189" t="s">
        <v>272</v>
      </c>
      <c r="D40" s="205" t="s">
        <v>273</v>
      </c>
      <c r="E40" s="144" t="s">
        <v>284</v>
      </c>
      <c r="F40" s="234" t="str">
        <f>IF(Diagnostic!H40="","Pas de réponse",IF(Diagnostic!H40=Diagnostic!$D$51,"Ne sait pas",IF(Diagnostic!H40=Diagnostic!$D$52,0,IF(Diagnostic!H40=Diagnostic!$D$53,1,2))))</f>
        <v>Pas de réponse</v>
      </c>
      <c r="G40" s="153" t="str">
        <f>IF(Diagnostic!H40="","Pas de réponse",IF(Diagnostic!H40=Diagnostic!$D$51,"Ne sait pas",IF(OR(F40=0,F40=1),"Pas pertinent",IF(Diagnostic!H40=Diagnostic!$D$50,1,IF(Diagnostic!H40=Diagnostic!$D$49,2,IF(Diagnostic!H40=Diagnostic!$D$48,3,4))))))</f>
        <v>Pas de réponse</v>
      </c>
      <c r="H40" s="148" t="str">
        <f>IF(Diagnostic!I40="","Pas de réponse",IF(Diagnostic!I40=Diagnostic!$D$52,"Pas pertinent",IF(Diagnostic!I40=Diagnostic!$D$51,"Ne sait pas",IF(Diagnostic!I40=Diagnostic!$D$50,1,IF(Diagnostic!I40=Diagnostic!$D$49,2,IF(Diagnostic!I40=Diagnostic!$D$48,3,4))))))</f>
        <v>Pas de réponse</v>
      </c>
      <c r="I40" s="260" t="str">
        <f>Diagnostic!G40</f>
        <v>N/A</v>
      </c>
    </row>
    <row r="41" spans="1:9" x14ac:dyDescent="0.25">
      <c r="A41" s="151" t="e" cm="1">
        <f t="array" aca="1" ref="A41" ca="1">_xlfn.IFS(C41="Mieux se déplacer",1,C41="Mieux se loger",2,C41="Mieux préserver",3,C41="Mieux produire",4,C41="Mieux se nourrir",5)</f>
        <v>#NAME?</v>
      </c>
      <c r="B41" s="212"/>
      <c r="C41" s="189" t="s">
        <v>272</v>
      </c>
      <c r="D41" s="205" t="s">
        <v>273</v>
      </c>
      <c r="E41" s="160" t="s">
        <v>311</v>
      </c>
      <c r="F41" s="234" t="str">
        <f>IF(Diagnostic!H41="","Pas de réponse",IF(Diagnostic!H41=Diagnostic!$D$51,"Ne sait pas",IF(Diagnostic!H41=Diagnostic!$D$52,0,IF(Diagnostic!H41=Diagnostic!$D$53,1,2))))</f>
        <v>Pas de réponse</v>
      </c>
      <c r="G41" s="153" t="str">
        <f>IF(Diagnostic!H41="","Pas de réponse",IF(Diagnostic!H41=Diagnostic!$D$51,"Ne sait pas",IF(OR(F41=0,F41=1),"Pas pertinent",IF(Diagnostic!H41=Diagnostic!$D$50,1,IF(Diagnostic!H41=Diagnostic!$D$49,2,IF(Diagnostic!H41=Diagnostic!$D$48,3,4))))))</f>
        <v>Pas de réponse</v>
      </c>
      <c r="H41" s="148" t="str">
        <f>IF(Diagnostic!I41="","Pas de réponse",IF(Diagnostic!I41=Diagnostic!$D$52,"Pas pertinent",IF(Diagnostic!I41=Diagnostic!$D$51,"Ne sait pas",IF(Diagnostic!I41=Diagnostic!$D$50,1,IF(Diagnostic!I41=Diagnostic!$D$49,2,IF(Diagnostic!I41=Diagnostic!$D$48,3,4))))))</f>
        <v>Pas de réponse</v>
      </c>
      <c r="I41" s="260" t="str">
        <f>Diagnostic!G41</f>
        <v>N/A</v>
      </c>
    </row>
    <row r="42" spans="1:9" ht="15.75" thickBot="1" x14ac:dyDescent="0.3">
      <c r="A42" s="152" t="e" cm="1">
        <f t="array" aca="1" ref="A42" ca="1">_xlfn.IFS(C42="Mieux se déplacer",1,C42="Mieux se loger",2,C42="Mieux préserver",3,C42="Mieux produire",4,C42="Mieux se nourrir",5)</f>
        <v>#NAME?</v>
      </c>
      <c r="B42" s="213"/>
      <c r="C42" s="199" t="s">
        <v>272</v>
      </c>
      <c r="D42" s="214" t="s">
        <v>273</v>
      </c>
      <c r="E42" s="161" t="s">
        <v>312</v>
      </c>
      <c r="F42" s="235" t="str">
        <f>IF(Diagnostic!H42="","Pas de réponse",IF(Diagnostic!H42=Diagnostic!$D$51,"Ne sait pas",IF(Diagnostic!H42=Diagnostic!$D$52,0,IF(Diagnostic!H42=Diagnostic!$D$53,1,2))))</f>
        <v>Pas de réponse</v>
      </c>
      <c r="G42" s="154" t="str">
        <f>IF(Diagnostic!H42="","Pas de réponse",IF(Diagnostic!H42=Diagnostic!$D$51,"Ne sait pas",IF(OR(F42=0,F42=1),"Pas pertinent",IF(Diagnostic!H42=Diagnostic!$D$50,1,IF(Diagnostic!H42=Diagnostic!$D$49,2,IF(Diagnostic!H42=Diagnostic!$D$48,3,4))))))</f>
        <v>Pas de réponse</v>
      </c>
      <c r="H42" s="149" t="str">
        <f>IF(Diagnostic!I42="","Pas de réponse",IF(Diagnostic!I42=Diagnostic!$D$52,"Pas pertinent",IF(Diagnostic!I42=Diagnostic!$D$51,"Ne sait pas",IF(Diagnostic!I42=Diagnostic!$D$50,1,IF(Diagnostic!I42=Diagnostic!$D$49,2,IF(Diagnostic!I42=Diagnostic!$D$48,3,4))))))</f>
        <v>Pas de réponse</v>
      </c>
      <c r="I42" s="261" t="str">
        <f>Diagnostic!G42</f>
        <v>N/A</v>
      </c>
    </row>
  </sheetData>
  <sheetProtection algorithmName="SHA-512" hashValue="pgJna0CP0RXib/Q9SYG5tmyQt5nHZli3XqvP4Ds81WThZpNI2Ku1CAOrQHD1jhRldbJLv2r0jrWSTbhJbpq8Yw==" saltValue="RFqz4LZPt6BGvxSWkvKCwA==" spinCount="100000" sheet="1" selectLockedCells="1" sort="0" autoFilter="0" pivotTables="0"/>
  <mergeCells count="1">
    <mergeCell ref="F2:I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AE6D9200249804AB3F62AB10EB6E6AC" ma:contentTypeVersion="5" ma:contentTypeDescription="Crée un document." ma:contentTypeScope="" ma:versionID="f39dfd5087efe38139f164a56fb496eb">
  <xsd:schema xmlns:xsd="http://www.w3.org/2001/XMLSchema" xmlns:xs="http://www.w3.org/2001/XMLSchema" xmlns:p="http://schemas.microsoft.com/office/2006/metadata/properties" xmlns:ns2="1f11c35f-7036-49f0-b376-de73254ddbfd" xmlns:ns3="9e8349cf-db3d-4b1d-8bd2-24999548e4a1" targetNamespace="http://schemas.microsoft.com/office/2006/metadata/properties" ma:root="true" ma:fieldsID="4dd56ae0d49fc3a69d2b134858f72d94" ns2:_="" ns3:_="">
    <xsd:import namespace="1f11c35f-7036-49f0-b376-de73254ddbfd"/>
    <xsd:import namespace="9e8349cf-db3d-4b1d-8bd2-24999548e4a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11c35f-7036-49f0-b376-de73254ddb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e8349cf-db3d-4b1d-8bd2-24999548e4a1" elementFormDefault="qualified">
    <xsd:import namespace="http://schemas.microsoft.com/office/2006/documentManagement/types"/>
    <xsd:import namespace="http://schemas.microsoft.com/office/infopath/2007/PartnerControls"/>
    <xsd:element name="SharedWithUsers" ma:index="11"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8466648-D702-4463-9234-C0F5F7C99D58}">
  <ds:schemaRefs>
    <ds:schemaRef ds:uri="http://schemas.microsoft.com/sharepoint/v3/contenttype/forms"/>
  </ds:schemaRefs>
</ds:datastoreItem>
</file>

<file path=customXml/itemProps2.xml><?xml version="1.0" encoding="utf-8"?>
<ds:datastoreItem xmlns:ds="http://schemas.openxmlformats.org/officeDocument/2006/customXml" ds:itemID="{07441F4B-C57B-4A8E-A771-CBFAB692ED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11c35f-7036-49f0-b376-de73254ddbfd"/>
    <ds:schemaRef ds:uri="9e8349cf-db3d-4b1d-8bd2-24999548e4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F8B3633-D755-43A0-86D1-7534DBE5BAC4}">
  <ds:schemaRefs>
    <ds:schemaRef ds:uri="1f11c35f-7036-49f0-b376-de73254ddbfd"/>
    <ds:schemaRef ds:uri="http://purl.org/dc/dcmitype/"/>
    <ds:schemaRef ds:uri="http://schemas.microsoft.com/office/infopath/2007/PartnerControls"/>
    <ds:schemaRef ds:uri="http://purl.org/dc/terms/"/>
    <ds:schemaRef ds:uri="http://schemas.microsoft.com/office/2006/documentManagement/types"/>
    <ds:schemaRef ds:uri="http://www.w3.org/XML/1998/namespace"/>
    <ds:schemaRef ds:uri="http://schemas.openxmlformats.org/package/2006/metadata/core-properties"/>
    <ds:schemaRef ds:uri="9e8349cf-db3d-4b1d-8bd2-24999548e4a1"/>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Avant propos</vt:lpstr>
      <vt:lpstr>Profil</vt:lpstr>
      <vt:lpstr>Recueil des actions</vt:lpstr>
      <vt:lpstr>Diagnostic</vt:lpstr>
      <vt:lpstr>Synthèse (à ne pas modifier)</vt:lpstr>
    </vt:vector>
  </TitlesOfParts>
  <Manager/>
  <Company>SPM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DARDENNE Lea</dc:creator>
  <cp:keywords/>
  <dc:description/>
  <cp:lastModifiedBy>PUGNERE Valentin</cp:lastModifiedBy>
  <cp:revision/>
  <dcterms:created xsi:type="dcterms:W3CDTF">2023-10-19T12:23:34Z</dcterms:created>
  <dcterms:modified xsi:type="dcterms:W3CDTF">2023-12-01T10:14:44Z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0x0101002AE6D9200249804AB3F62AB10EB6E6AC</vt:lpwstr>
  </property>
</Properties>
</file>