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DREAL\6-Energie-Connaissance\1-Interne\Connaissance\statistiques\Reserve\08_Picto Stat\maj_Jeux_de_donnees\energie_conj\"/>
    </mc:Choice>
  </mc:AlternateContent>
  <xr:revisionPtr revIDLastSave="0" documentId="13_ncr:1_{3BD1D82F-9306-4A7D-BB94-134EFAA6E451}" xr6:coauthVersionLast="47" xr6:coauthVersionMax="47" xr10:uidLastSave="{00000000-0000-0000-0000-000000000000}"/>
  <bookViews>
    <workbookView xWindow="-110" yWindow="-110" windowWidth="19420" windowHeight="10300" tabRatio="500" firstSheet="4" activeTab="8" xr2:uid="{00000000-000D-0000-FFFF-FFFF00000000}"/>
  </bookViews>
  <sheets>
    <sheet name="Parc" sheetId="1" r:id="rId1"/>
    <sheet name="Prod_élec" sheetId="2" r:id="rId2"/>
    <sheet name="Prod_EnR" sheetId="3" r:id="rId3"/>
    <sheet name="Eolien_annuel" sheetId="4" r:id="rId4"/>
    <sheet name="Eolien_trim" sheetId="5" r:id="rId5"/>
    <sheet name="PV_annuel" sheetId="6" r:id="rId6"/>
    <sheet name="PV_trim" sheetId="7" r:id="rId7"/>
    <sheet name="biogaz_élec" sheetId="8" r:id="rId8"/>
    <sheet name="biométhane_injecté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J9" i="9" l="1"/>
  <c r="AI9" i="9"/>
  <c r="AG9" i="9"/>
  <c r="AF9" i="9"/>
  <c r="AE9" i="9"/>
  <c r="AC9" i="9"/>
  <c r="AB9" i="9"/>
  <c r="AA9" i="9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S95" i="6"/>
  <c r="S91" i="6"/>
  <c r="S87" i="6"/>
  <c r="R23" i="6"/>
  <c r="S98" i="6" s="1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S20" i="6"/>
  <c r="S19" i="6"/>
  <c r="S16" i="6"/>
  <c r="S15" i="6"/>
  <c r="S12" i="6"/>
  <c r="S11" i="6"/>
  <c r="F7" i="6"/>
  <c r="G7" i="6" s="1"/>
  <c r="H7" i="6" s="1"/>
  <c r="I7" i="6" s="1"/>
  <c r="J7" i="6" s="1"/>
  <c r="K7" i="6" s="1"/>
  <c r="L7" i="6" s="1"/>
  <c r="M7" i="6" s="1"/>
  <c r="N7" i="6" s="1"/>
  <c r="O7" i="6" s="1"/>
  <c r="E7" i="6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R23" i="4"/>
  <c r="S18" i="4" s="1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S20" i="4"/>
  <c r="S19" i="4"/>
  <c r="S16" i="4"/>
  <c r="S15" i="4"/>
  <c r="S12" i="4"/>
  <c r="S11" i="4"/>
  <c r="F7" i="4"/>
  <c r="G7" i="4" s="1"/>
  <c r="H7" i="4" s="1"/>
  <c r="I7" i="4" s="1"/>
  <c r="J7" i="4" s="1"/>
  <c r="K7" i="4" s="1"/>
  <c r="L7" i="4" s="1"/>
  <c r="M7" i="4" s="1"/>
  <c r="N7" i="4" s="1"/>
  <c r="O7" i="4" s="1"/>
  <c r="E7" i="4"/>
  <c r="K20" i="2"/>
  <c r="M20" i="2" s="1"/>
  <c r="J20" i="2"/>
  <c r="K19" i="2"/>
  <c r="M19" i="2" s="1"/>
  <c r="J19" i="2"/>
  <c r="K18" i="2"/>
  <c r="M18" i="2" s="1"/>
  <c r="J18" i="2"/>
  <c r="K17" i="2"/>
  <c r="M17" i="2" s="1"/>
  <c r="J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22" i="1"/>
  <c r="L22" i="1" s="1"/>
  <c r="J22" i="1"/>
  <c r="K21" i="1"/>
  <c r="L21" i="1" s="1"/>
  <c r="J21" i="1"/>
  <c r="K20" i="1"/>
  <c r="J20" i="1"/>
  <c r="L20" i="1" s="1"/>
  <c r="L19" i="1"/>
  <c r="K19" i="1"/>
  <c r="J19" i="1"/>
  <c r="K18" i="1"/>
  <c r="L18" i="1" s="1"/>
  <c r="J18" i="1"/>
  <c r="K17" i="1"/>
  <c r="L17" i="1" s="1"/>
  <c r="J17" i="1"/>
  <c r="K16" i="1"/>
  <c r="J16" i="1"/>
  <c r="L16" i="1" s="1"/>
  <c r="L15" i="1"/>
  <c r="K15" i="1"/>
  <c r="J15" i="1"/>
  <c r="K14" i="1"/>
  <c r="L14" i="1" s="1"/>
  <c r="J14" i="1"/>
  <c r="K13" i="1"/>
  <c r="L13" i="1" s="1"/>
  <c r="J13" i="1"/>
  <c r="K12" i="1"/>
  <c r="J12" i="1"/>
  <c r="L12" i="1" s="1"/>
  <c r="L11" i="1"/>
  <c r="K11" i="1"/>
  <c r="J11" i="1"/>
  <c r="K10" i="1"/>
  <c r="L10" i="1" s="1"/>
  <c r="J10" i="1"/>
  <c r="K9" i="1"/>
  <c r="L9" i="1" s="1"/>
  <c r="J9" i="1"/>
  <c r="K8" i="1"/>
  <c r="J8" i="1"/>
  <c r="L8" i="1" s="1"/>
  <c r="L7" i="1"/>
  <c r="K7" i="1"/>
  <c r="J7" i="1"/>
  <c r="K6" i="1"/>
  <c r="L6" i="1" s="1"/>
  <c r="J6" i="1"/>
  <c r="L17" i="2" l="1"/>
  <c r="L18" i="2"/>
  <c r="L19" i="2"/>
  <c r="L20" i="2"/>
  <c r="S88" i="6"/>
  <c r="S92" i="6"/>
  <c r="S96" i="6"/>
  <c r="S9" i="4"/>
  <c r="S13" i="4"/>
  <c r="S17" i="4"/>
  <c r="S21" i="4"/>
  <c r="S23" i="4"/>
  <c r="S9" i="6"/>
  <c r="S13" i="6"/>
  <c r="S17" i="6"/>
  <c r="S21" i="6"/>
  <c r="S23" i="6"/>
  <c r="S89" i="6"/>
  <c r="S93" i="6"/>
  <c r="S97" i="6"/>
  <c r="S10" i="4"/>
  <c r="S14" i="4"/>
  <c r="S10" i="6"/>
  <c r="S14" i="6"/>
  <c r="S18" i="6"/>
  <c r="S86" i="6"/>
  <c r="S90" i="6"/>
  <c r="S94" i="6"/>
</calcChain>
</file>

<file path=xl/sharedStrings.xml><?xml version="1.0" encoding="utf-8"?>
<sst xmlns="http://schemas.openxmlformats.org/spreadsheetml/2006/main" count="627" uniqueCount="101">
  <si>
    <t>Parc régional annuel de production par filière</t>
  </si>
  <si>
    <t>Puissance installée de production électrique par filière (MW) au 31 décembre.</t>
  </si>
  <si>
    <t>Année</t>
  </si>
  <si>
    <t>Code INSEE Région</t>
  </si>
  <si>
    <t>Région</t>
  </si>
  <si>
    <t>Parc nucléaire (MW)</t>
  </si>
  <si>
    <t>Parc thermique fossile (MW)</t>
  </si>
  <si>
    <t>Parc hydraulique (MW)</t>
  </si>
  <si>
    <t>Parc éolien (MW)</t>
  </si>
  <si>
    <t>Parc solaire (MW)</t>
  </si>
  <si>
    <t>Parc bioénergies (MW)</t>
  </si>
  <si>
    <t>Total du parc de production d'électricité</t>
  </si>
  <si>
    <t>dont parc EnR        (MW)</t>
  </si>
  <si>
    <t>Part du parc EnR  dans le parc de production électrique   (%)</t>
  </si>
  <si>
    <t>Occitanie</t>
  </si>
  <si>
    <t>source : Open Data Réseaux Énergies (ODRÉ) - SDES - DREAL Occitanie</t>
  </si>
  <si>
    <t>Ces données prennent en compte l’ensemble des installations de production d’électricité raccordées aux réseaux publics de transport (RTE) et de distribution (Enedis, EDF SEI et les ELD).</t>
  </si>
  <si>
    <t>Production régionale annuelle d'électricité par filière</t>
  </si>
  <si>
    <t>Production nucléaire (GWh)</t>
  </si>
  <si>
    <t>Production thermique (GWh)</t>
  </si>
  <si>
    <t>Production hydraulique (GWh)</t>
  </si>
  <si>
    <t>Production éolienne (GWh)</t>
  </si>
  <si>
    <t>Production solaire (GWh)</t>
  </si>
  <si>
    <t>Production bioénergies (GWh)</t>
  </si>
  <si>
    <t>Total production électrique (GWh)</t>
  </si>
  <si>
    <t>Total production électrique des filières EnR (GWh)</t>
  </si>
  <si>
    <t>Part des filières EnR dans la production électrique (%)</t>
  </si>
  <si>
    <t>Part de la production hydraulique dans la production électrique EnR (%)</t>
  </si>
  <si>
    <t>source : Open Data Réseaux Énergies (ODRÉ)</t>
  </si>
  <si>
    <t>Production régionale annuelle des énergies renouvelables</t>
  </si>
  <si>
    <t>Annee</t>
  </si>
  <si>
    <t>Code INSEE région</t>
  </si>
  <si>
    <t>Production hydraulique renouvelable (GWh)</t>
  </si>
  <si>
    <t>Production bioénergies renouvelable (GWh)</t>
  </si>
  <si>
    <t>Production éolienne renouvelable (GWh)</t>
  </si>
  <si>
    <t>Production solaire renouvelable (GWh)</t>
  </si>
  <si>
    <t>Production électrique renouvelable (GWh)</t>
  </si>
  <si>
    <t>Production gaz renouvelable (GWh)</t>
  </si>
  <si>
    <t>Production totale renouvelable (GWh)</t>
  </si>
  <si>
    <t>Selon la directive Européenne 2009/28/CE, la partie renouvelable est calculée comme suit :</t>
  </si>
  <si>
    <t>Hydraulique : On soustrait 70 % de la consommation liée au pompage.</t>
  </si>
  <si>
    <t>Bioénergies : La production des usines d'incinération d'ordures ménagères est comptabilisée à 50%. Les autres combustibles sont comptabilisés à 100 %.</t>
  </si>
  <si>
    <t>Eolien et solaire : La production est comptabilisée à 100 %.</t>
  </si>
  <si>
    <t>Pour le biométhane, il s'agit des quantités injectées dans les réseaux de gaz (réseaux de distribution et de transport) en France.</t>
  </si>
  <si>
    <t>Puissance électrique installée (et reliée au réseau) en éolien</t>
  </si>
  <si>
    <t>Source : SDES - DREAL Occitanie</t>
  </si>
  <si>
    <t>Département</t>
  </si>
  <si>
    <t>Dep.</t>
  </si>
  <si>
    <t>Unité</t>
  </si>
  <si>
    <t>Répartition 2024</t>
  </si>
  <si>
    <t>Ariège</t>
  </si>
  <si>
    <t>09</t>
  </si>
  <si>
    <t>MW</t>
  </si>
  <si>
    <t>Aude</t>
  </si>
  <si>
    <t>11</t>
  </si>
  <si>
    <t>Aveyron</t>
  </si>
  <si>
    <t>12</t>
  </si>
  <si>
    <t>Gard</t>
  </si>
  <si>
    <t>30</t>
  </si>
  <si>
    <t>Haute-Garonne</t>
  </si>
  <si>
    <t>31</t>
  </si>
  <si>
    <t>Gers</t>
  </si>
  <si>
    <t>32</t>
  </si>
  <si>
    <t>Hérault</t>
  </si>
  <si>
    <t>34</t>
  </si>
  <si>
    <t>Lot</t>
  </si>
  <si>
    <t>46</t>
  </si>
  <si>
    <t>Lozère</t>
  </si>
  <si>
    <t>48</t>
  </si>
  <si>
    <t>Hautes-Pyrénées</t>
  </si>
  <si>
    <t>65</t>
  </si>
  <si>
    <t>Pyrénées-Orientales</t>
  </si>
  <si>
    <t>66</t>
  </si>
  <si>
    <t>Tarn</t>
  </si>
  <si>
    <t>81</t>
  </si>
  <si>
    <t>Tarn-et-Garonne</t>
  </si>
  <si>
    <t>82</t>
  </si>
  <si>
    <t>Total Occitanie</t>
  </si>
  <si>
    <t>Nombre d'installations et puissance du parc éolien</t>
  </si>
  <si>
    <t>Nombre de parcs éoliens</t>
  </si>
  <si>
    <t>T1</t>
  </si>
  <si>
    <t>T2</t>
  </si>
  <si>
    <t>T3</t>
  </si>
  <si>
    <t>T4</t>
  </si>
  <si>
    <t>puissance éolien (MW)</t>
  </si>
  <si>
    <t>source : SDES - Tableau de bord trimestriel éolien (https://www.statistiques.developpement-durable.gouv.fr/les-energies-renouvelables?rubrique=21)</t>
  </si>
  <si>
    <t>Puissance électrique installée (et reliée au réseau) en photovoltaïque</t>
  </si>
  <si>
    <t>Nombre d'installations et puissance du parc solaire photovoltaïque</t>
  </si>
  <si>
    <t>installations solaire PV (Nombre)</t>
  </si>
  <si>
    <t>puissance solaire PV (MW)</t>
  </si>
  <si>
    <t>source : SDES - Tableau de bord trimestriel solaire photovoltaïque (https://www.statistiques.developpement-durable.gouv.fr/les-energies-renouvelables?rubrique=21)</t>
  </si>
  <si>
    <t>Biogaz pour la production d'électricité</t>
  </si>
  <si>
    <t>puissance installée (MW)</t>
  </si>
  <si>
    <t>nombre d'installations</t>
  </si>
  <si>
    <t>source : SDES - Tableau de bord trimestriel biogaz pour la production d'électricité (https://www.statistiques.developpement-durable.gouv.fr/les-energies-renouvelables?rubrique=21)</t>
  </si>
  <si>
    <t>Biométhane injecté dans les réseaux de gaz</t>
  </si>
  <si>
    <t>Installations (nombre)</t>
  </si>
  <si>
    <t>Capacité maximale de production (GWh)</t>
  </si>
  <si>
    <t>Injections sur le trimestre (GWh)</t>
  </si>
  <si>
    <t>Injections sur l'année (cumul) en GWh</t>
  </si>
  <si>
    <t>source : SDES - Tableau de bord trimestriel du biométhane injecté dans les réseaux (https://www.statistiques.developpement-durable.gouv.fr/les-energies-renouvelables?rubrique=21)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</si>
</sst>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\ %"/>
    <numFmt numFmtId="166" formatCode="0&quot;   &quot;"/>
    <numFmt numFmtId="167" formatCode="0.000"/>
  </numFmts>
  <fonts count="25">
    <font>
      <sz val="11"/>
      <name val="Arial"/>
    </font>
    <font>
      <sz val="11"/>
      <name val="Calibri"/>
    </font>
    <font>
      <sz val="11"/>
      <color rgb="FFFFFFFF"/>
      <name val="Calibri"/>
    </font>
    <font>
      <b/>
      <sz val="11"/>
      <color rgb="FFFF9900"/>
      <name val="Calibri"/>
    </font>
    <font>
      <sz val="11"/>
      <color rgb="FFFF9900"/>
      <name val="Calibri"/>
    </font>
    <font>
      <sz val="11"/>
      <color rgb="FF333399"/>
      <name val="Calibri"/>
    </font>
    <font>
      <sz val="11"/>
      <color rgb="FF800080"/>
      <name val="Calibri"/>
    </font>
    <font>
      <sz val="10"/>
      <name val="MS Sans Serif"/>
    </font>
    <font>
      <sz val="10"/>
      <name val="Arial1"/>
    </font>
    <font>
      <sz val="11"/>
      <color rgb="FF008000"/>
      <name val="Calibri"/>
    </font>
    <font>
      <b/>
      <sz val="11"/>
      <color rgb="FF333333"/>
      <name val="Calibri"/>
    </font>
    <font>
      <i/>
      <sz val="11"/>
      <color rgb="FF808080"/>
      <name val="Calibri"/>
    </font>
    <font>
      <b/>
      <sz val="15"/>
      <color rgb="FF003366"/>
      <name val="Calibri"/>
    </font>
    <font>
      <b/>
      <sz val="13"/>
      <color rgb="FF003366"/>
      <name val="Calibri"/>
    </font>
    <font>
      <b/>
      <sz val="11"/>
      <color rgb="FF003366"/>
      <name val="Calibri"/>
    </font>
    <font>
      <b/>
      <sz val="11"/>
      <name val="Calibri"/>
    </font>
    <font>
      <b/>
      <sz val="11"/>
      <color rgb="FFFFFFFF"/>
      <name val="Calibri"/>
    </font>
    <font>
      <b/>
      <sz val="18"/>
      <name val="Gill Sans MT"/>
    </font>
    <font>
      <b/>
      <sz val="11"/>
      <name val="Gill Sans MT"/>
    </font>
    <font>
      <b/>
      <sz val="14"/>
      <name val="Arial1"/>
    </font>
    <font>
      <b/>
      <sz val="11"/>
      <name val="Arial1"/>
    </font>
    <font>
      <sz val="11"/>
      <name val="Gill Sans MT1"/>
    </font>
    <font>
      <sz val="10"/>
      <name val="Arial2"/>
    </font>
    <font>
      <sz val="10"/>
      <name val="Arial"/>
      <family val="2"/>
    </font>
    <font>
      <sz val="11"/>
      <name val="Arial"/>
    </font>
  </fonts>
  <fills count="23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EFEFE"/>
      </patternFill>
    </fill>
    <fill>
      <patternFill patternType="solid">
        <fgColor rgb="FF969696"/>
        <bgColor rgb="FF808080"/>
      </patternFill>
    </fill>
  </fills>
  <borders count="24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hair">
        <color auto="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hair">
        <color rgb="FF0066CC"/>
      </bottom>
      <diagonal/>
    </border>
    <border>
      <left/>
      <right/>
      <top style="hair">
        <color rgb="FF333399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20" borderId="1" applyProtection="0"/>
    <xf numFmtId="0" fontId="4" fillId="0" borderId="2" applyProtection="0"/>
    <xf numFmtId="0" fontId="5" fillId="7" borderId="1" applyProtection="0"/>
    <xf numFmtId="0" fontId="6" fillId="3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24" fillId="21" borderId="3" applyProtection="0"/>
    <xf numFmtId="0" fontId="9" fillId="4" borderId="0" applyBorder="0" applyProtection="0"/>
    <xf numFmtId="0" fontId="10" fillId="20" borderId="4" applyProtection="0"/>
    <xf numFmtId="0" fontId="11" fillId="0" borderId="0" applyBorder="0" applyProtection="0"/>
    <xf numFmtId="0" fontId="12" fillId="0" borderId="5" applyProtection="0"/>
    <xf numFmtId="0" fontId="13" fillId="0" borderId="6" applyProtection="0"/>
    <xf numFmtId="0" fontId="14" fillId="0" borderId="7" applyProtection="0"/>
    <xf numFmtId="0" fontId="14" fillId="0" borderId="0" applyBorder="0" applyProtection="0"/>
    <xf numFmtId="0" fontId="15" fillId="0" borderId="8" applyProtection="0"/>
    <xf numFmtId="0" fontId="16" fillId="22" borderId="9" applyProtection="0"/>
  </cellStyleXfs>
  <cellXfs count="67">
    <xf numFmtId="0" fontId="0" fillId="0" borderId="0" xfId="0"/>
    <xf numFmtId="0" fontId="0" fillId="0" borderId="20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Font="1" applyAlignment="1">
      <alignment horizontal="left" vertical="center" indent="3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2" fillId="0" borderId="14" xfId="32" applyFont="1" applyBorder="1" applyAlignment="1"/>
    <xf numFmtId="49" fontId="22" fillId="0" borderId="14" xfId="32" applyNumberFormat="1" applyFont="1" applyBorder="1" applyAlignment="1">
      <alignment horizontal="right"/>
    </xf>
    <xf numFmtId="1" fontId="8" fillId="0" borderId="16" xfId="32" applyNumberFormat="1" applyFont="1" applyBorder="1" applyAlignment="1">
      <alignment horizontal="right"/>
    </xf>
    <xf numFmtId="0" fontId="22" fillId="0" borderId="0" xfId="32" applyFont="1" applyAlignment="1"/>
    <xf numFmtId="49" fontId="22" fillId="0" borderId="0" xfId="32" applyNumberFormat="1" applyFont="1" applyAlignment="1">
      <alignment horizontal="right"/>
    </xf>
    <xf numFmtId="1" fontId="0" fillId="0" borderId="13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0" fontId="22" fillId="0" borderId="17" xfId="32" applyFont="1" applyBorder="1" applyAlignment="1"/>
    <xf numFmtId="0" fontId="0" fillId="0" borderId="18" xfId="0" applyBorder="1"/>
    <xf numFmtId="1" fontId="0" fillId="0" borderId="17" xfId="0" applyNumberFormat="1" applyBorder="1"/>
    <xf numFmtId="1" fontId="0" fillId="0" borderId="2" xfId="0" applyNumberFormat="1" applyBorder="1"/>
    <xf numFmtId="1" fontId="0" fillId="0" borderId="18" xfId="0" applyNumberFormat="1" applyBorder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8" fillId="0" borderId="14" xfId="32" applyFont="1" applyBorder="1" applyAlignment="1"/>
    <xf numFmtId="49" fontId="8" fillId="0" borderId="14" xfId="32" applyNumberFormat="1" applyFont="1" applyBorder="1" applyAlignment="1">
      <alignment horizontal="right"/>
    </xf>
    <xf numFmtId="0" fontId="0" fillId="0" borderId="19" xfId="0" applyBorder="1"/>
    <xf numFmtId="0" fontId="0" fillId="0" borderId="16" xfId="0" applyBorder="1"/>
    <xf numFmtId="0" fontId="23" fillId="0" borderId="0" xfId="0" applyFont="1" applyAlignment="1">
      <alignment horizontal="right" vertical="center" wrapText="1"/>
    </xf>
    <xf numFmtId="0" fontId="8" fillId="0" borderId="0" xfId="32" applyFont="1" applyAlignment="1"/>
    <xf numFmtId="49" fontId="8" fillId="0" borderId="0" xfId="32" applyNumberFormat="1" applyFont="1" applyAlignment="1">
      <alignment horizontal="right"/>
    </xf>
    <xf numFmtId="0" fontId="0" fillId="0" borderId="17" xfId="0" applyBorder="1"/>
    <xf numFmtId="0" fontId="0" fillId="0" borderId="2" xfId="0" applyBorder="1"/>
    <xf numFmtId="0" fontId="8" fillId="0" borderId="0" xfId="32" applyFont="1" applyAlignment="1">
      <alignment horizontal="center"/>
    </xf>
    <xf numFmtId="167" fontId="8" fillId="0" borderId="19" xfId="32" applyNumberFormat="1" applyFont="1" applyBorder="1" applyAlignment="1">
      <alignment horizontal="right"/>
    </xf>
    <xf numFmtId="167" fontId="8" fillId="0" borderId="0" xfId="32" applyNumberFormat="1" applyFont="1" applyAlignment="1">
      <alignment horizontal="right"/>
    </xf>
    <xf numFmtId="167" fontId="8" fillId="0" borderId="16" xfId="32" applyNumberFormat="1" applyFont="1" applyBorder="1" applyAlignment="1">
      <alignment horizontal="right"/>
    </xf>
    <xf numFmtId="1" fontId="8" fillId="0" borderId="19" xfId="32" applyNumberFormat="1" applyFont="1" applyBorder="1" applyAlignment="1">
      <alignment horizontal="right"/>
    </xf>
    <xf numFmtId="1" fontId="8" fillId="0" borderId="0" xfId="32" applyNumberFormat="1" applyFont="1" applyAlignment="1">
      <alignment horizontal="right"/>
    </xf>
    <xf numFmtId="0" fontId="8" fillId="0" borderId="17" xfId="32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</cellXfs>
  <cellStyles count="43">
    <cellStyle name="20 % - Accent1" xfId="1" xr:uid="{00000000-0005-0000-0000-000006000000}"/>
    <cellStyle name="20 % - Accent2" xfId="2" xr:uid="{00000000-0005-0000-0000-000007000000}"/>
    <cellStyle name="20 % - Accent3" xfId="3" xr:uid="{00000000-0005-0000-0000-000008000000}"/>
    <cellStyle name="20 % - Accent4" xfId="4" xr:uid="{00000000-0005-0000-0000-000009000000}"/>
    <cellStyle name="20 % - Accent5" xfId="5" xr:uid="{00000000-0005-0000-0000-00000A000000}"/>
    <cellStyle name="20 % - Accent6" xfId="6" xr:uid="{00000000-0005-0000-0000-00000B000000}"/>
    <cellStyle name="40 % - Accent1" xfId="7" xr:uid="{00000000-0005-0000-0000-00000C000000}"/>
    <cellStyle name="40 % - Accent2" xfId="8" xr:uid="{00000000-0005-0000-0000-00000D000000}"/>
    <cellStyle name="40 % - Accent3" xfId="9" xr:uid="{00000000-0005-0000-0000-00000E000000}"/>
    <cellStyle name="40 % - Accent4" xfId="10" xr:uid="{00000000-0005-0000-0000-00000F000000}"/>
    <cellStyle name="40 % - Accent5" xfId="11" xr:uid="{00000000-0005-0000-0000-000010000000}"/>
    <cellStyle name="40 % - Accent6" xfId="12" xr:uid="{00000000-0005-0000-0000-000011000000}"/>
    <cellStyle name="60 % - Accent1" xfId="13" xr:uid="{00000000-0005-0000-0000-000012000000}"/>
    <cellStyle name="60 % - Accent2" xfId="14" xr:uid="{00000000-0005-0000-0000-000013000000}"/>
    <cellStyle name="60 % - Accent3" xfId="15" xr:uid="{00000000-0005-0000-0000-000014000000}"/>
    <cellStyle name="60 % - Accent4" xfId="16" xr:uid="{00000000-0005-0000-0000-000015000000}"/>
    <cellStyle name="60 % - Accent5" xfId="17" xr:uid="{00000000-0005-0000-0000-000016000000}"/>
    <cellStyle name="60 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Calcul" xfId="25" xr:uid="{00000000-0005-0000-0000-00001E000000}"/>
    <cellStyle name="Cellule liée" xfId="26" xr:uid="{00000000-0005-0000-0000-00001F000000}"/>
    <cellStyle name="Entrée" xfId="27" xr:uid="{00000000-0005-0000-0000-000020000000}"/>
    <cellStyle name="Insatisfaisant" xfId="28" xr:uid="{00000000-0005-0000-0000-000021000000}"/>
    <cellStyle name="Normal" xfId="0" builtinId="0"/>
    <cellStyle name="Normal 2" xfId="29" xr:uid="{00000000-0005-0000-0000-000022000000}"/>
    <cellStyle name="Normal 2 2" xfId="30" xr:uid="{00000000-0005-0000-0000-000023000000}"/>
    <cellStyle name="Normal 3" xfId="31" xr:uid="{00000000-0005-0000-0000-000024000000}"/>
    <cellStyle name="Normal 4" xfId="32" xr:uid="{00000000-0005-0000-0000-000025000000}"/>
    <cellStyle name="Note 1" xfId="33" xr:uid="{00000000-0005-0000-0000-000026000000}"/>
    <cellStyle name="Satisfaisant" xfId="34" xr:uid="{00000000-0005-0000-0000-000027000000}"/>
    <cellStyle name="Sortie" xfId="35" xr:uid="{00000000-0005-0000-0000-000028000000}"/>
    <cellStyle name="Texte explicatif" xfId="36" xr:uid="{00000000-0005-0000-0000-000029000000}"/>
    <cellStyle name="Titre 1" xfId="37" xr:uid="{00000000-0005-0000-0000-00002A000000}"/>
    <cellStyle name="Titre 2" xfId="38" xr:uid="{00000000-0005-0000-0000-00002B000000}"/>
    <cellStyle name="Titre 3" xfId="39" xr:uid="{00000000-0005-0000-0000-00002C000000}"/>
    <cellStyle name="Titre 4" xfId="40" xr:uid="{00000000-0005-0000-0000-00002D000000}"/>
    <cellStyle name="Total" xfId="41" xr:uid="{00000000-0005-0000-0000-00002E000000}"/>
    <cellStyle name="Vérification" xfId="42" xr:uid="{00000000-0005-0000-0000-00002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EFEFE"/>
      <rgbColor rgb="FFCCFFCC"/>
      <rgbColor rgb="FFD9D9D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72C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Arial"/>
              </a:defRPr>
            </a:pPr>
            <a:r>
              <a:rPr sz="1200" b="1" u="none" strike="noStrike">
                <a:solidFill>
                  <a:srgbClr val="000000"/>
                </a:solidFill>
                <a:uFillTx/>
                <a:latin typeface="Arial"/>
              </a:rPr>
              <a:t>Evolution de la puissance éolienne installée (en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27198697068393E-2"/>
          <c:y val="0.184917242135263"/>
          <c:w val="0.74032980456026098"/>
          <c:h val="0.66129562643867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Eolien_annuel!$A$92</c:f>
              <c:strCache>
                <c:ptCount val="1"/>
                <c:pt idx="0">
                  <c:v>Aude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Eolien_annuel!$D$92:$R$92</c:f>
              <c:numCache>
                <c:formatCode>0"   "</c:formatCode>
                <c:ptCount val="15"/>
                <c:pt idx="0">
                  <c:v>236</c:v>
                </c:pt>
                <c:pt idx="1">
                  <c:v>247</c:v>
                </c:pt>
                <c:pt idx="2">
                  <c:v>259</c:v>
                </c:pt>
                <c:pt idx="3">
                  <c:v>264</c:v>
                </c:pt>
                <c:pt idx="4">
                  <c:v>293</c:v>
                </c:pt>
                <c:pt idx="5">
                  <c:v>325</c:v>
                </c:pt>
                <c:pt idx="6">
                  <c:v>397</c:v>
                </c:pt>
                <c:pt idx="7">
                  <c:v>416</c:v>
                </c:pt>
                <c:pt idx="8">
                  <c:v>442</c:v>
                </c:pt>
                <c:pt idx="9">
                  <c:v>442</c:v>
                </c:pt>
                <c:pt idx="10">
                  <c:v>456</c:v>
                </c:pt>
                <c:pt idx="11">
                  <c:v>456</c:v>
                </c:pt>
                <c:pt idx="12">
                  <c:v>454</c:v>
                </c:pt>
                <c:pt idx="13">
                  <c:v>471</c:v>
                </c:pt>
                <c:pt idx="1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4-4D7D-9EED-CCE03112D2E6}"/>
            </c:ext>
          </c:extLst>
        </c:ser>
        <c:ser>
          <c:idx val="1"/>
          <c:order val="1"/>
          <c:tx>
            <c:strRef>
              <c:f>Eolien_annuel!$A$93</c:f>
              <c:strCache>
                <c:ptCount val="1"/>
                <c:pt idx="0">
                  <c:v>Aveyron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Eolien_annuel!$D$93:$R$93</c:f>
              <c:numCache>
                <c:formatCode>0"   "</c:formatCode>
                <c:ptCount val="15"/>
                <c:pt idx="0">
                  <c:v>195</c:v>
                </c:pt>
                <c:pt idx="1">
                  <c:v>239</c:v>
                </c:pt>
                <c:pt idx="2">
                  <c:v>239</c:v>
                </c:pt>
                <c:pt idx="3">
                  <c:v>239</c:v>
                </c:pt>
                <c:pt idx="4">
                  <c:v>239</c:v>
                </c:pt>
                <c:pt idx="5">
                  <c:v>239</c:v>
                </c:pt>
                <c:pt idx="6">
                  <c:v>240</c:v>
                </c:pt>
                <c:pt idx="7">
                  <c:v>274</c:v>
                </c:pt>
                <c:pt idx="8">
                  <c:v>316</c:v>
                </c:pt>
                <c:pt idx="9">
                  <c:v>330</c:v>
                </c:pt>
                <c:pt idx="10">
                  <c:v>330</c:v>
                </c:pt>
                <c:pt idx="11">
                  <c:v>330</c:v>
                </c:pt>
                <c:pt idx="12">
                  <c:v>376</c:v>
                </c:pt>
                <c:pt idx="13">
                  <c:v>376</c:v>
                </c:pt>
                <c:pt idx="14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4-4D7D-9EED-CCE03112D2E6}"/>
            </c:ext>
          </c:extLst>
        </c:ser>
        <c:ser>
          <c:idx val="2"/>
          <c:order val="2"/>
          <c:tx>
            <c:strRef>
              <c:f>Eolien_annuel!$A$94</c:f>
              <c:strCache>
                <c:ptCount val="1"/>
                <c:pt idx="0">
                  <c:v>Hérault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Eolien_annuel!$D$94:$R$94</c:f>
              <c:numCache>
                <c:formatCode>0"   "</c:formatCode>
                <c:ptCount val="15"/>
                <c:pt idx="0">
                  <c:v>128</c:v>
                </c:pt>
                <c:pt idx="1">
                  <c:v>128</c:v>
                </c:pt>
                <c:pt idx="2">
                  <c:v>151</c:v>
                </c:pt>
                <c:pt idx="3">
                  <c:v>151</c:v>
                </c:pt>
                <c:pt idx="4">
                  <c:v>165</c:v>
                </c:pt>
                <c:pt idx="5">
                  <c:v>177</c:v>
                </c:pt>
                <c:pt idx="6">
                  <c:v>209</c:v>
                </c:pt>
                <c:pt idx="7">
                  <c:v>254</c:v>
                </c:pt>
                <c:pt idx="8">
                  <c:v>263</c:v>
                </c:pt>
                <c:pt idx="9">
                  <c:v>300</c:v>
                </c:pt>
                <c:pt idx="10">
                  <c:v>309</c:v>
                </c:pt>
                <c:pt idx="11">
                  <c:v>309</c:v>
                </c:pt>
                <c:pt idx="12">
                  <c:v>309</c:v>
                </c:pt>
                <c:pt idx="13">
                  <c:v>323</c:v>
                </c:pt>
                <c:pt idx="14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4-4D7D-9EED-CCE03112D2E6}"/>
            </c:ext>
          </c:extLst>
        </c:ser>
        <c:ser>
          <c:idx val="3"/>
          <c:order val="3"/>
          <c:tx>
            <c:strRef>
              <c:f>Eolien_annuel!$A$95</c:f>
              <c:strCache>
                <c:ptCount val="1"/>
                <c:pt idx="0">
                  <c:v>Tarn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Eolien_annuel!$D$95:$R$95</c:f>
              <c:numCache>
                <c:formatCode>0"   "</c:formatCode>
                <c:ptCount val="15"/>
                <c:pt idx="0">
                  <c:v>89</c:v>
                </c:pt>
                <c:pt idx="1">
                  <c:v>109</c:v>
                </c:pt>
                <c:pt idx="2">
                  <c:v>109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182</c:v>
                </c:pt>
                <c:pt idx="8">
                  <c:v>182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188</c:v>
                </c:pt>
                <c:pt idx="14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F4-4D7D-9EED-CCE03112D2E6}"/>
            </c:ext>
          </c:extLst>
        </c:ser>
        <c:ser>
          <c:idx val="4"/>
          <c:order val="4"/>
          <c:tx>
            <c:strRef>
              <c:f>Eolien_annuel!$A$96</c:f>
              <c:strCache>
                <c:ptCount val="1"/>
                <c:pt idx="0">
                  <c:v>Pyrénées-Orientales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Eolien_annuel!$D$96:$R$96</c:f>
              <c:numCache>
                <c:formatCode>0"   "</c:formatCode>
                <c:ptCount val="15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119</c:v>
                </c:pt>
                <c:pt idx="6">
                  <c:v>119</c:v>
                </c:pt>
                <c:pt idx="7">
                  <c:v>130</c:v>
                </c:pt>
                <c:pt idx="8">
                  <c:v>166</c:v>
                </c:pt>
                <c:pt idx="9">
                  <c:v>166</c:v>
                </c:pt>
                <c:pt idx="10">
                  <c:v>166</c:v>
                </c:pt>
                <c:pt idx="11">
                  <c:v>166</c:v>
                </c:pt>
                <c:pt idx="12">
                  <c:v>166</c:v>
                </c:pt>
                <c:pt idx="13">
                  <c:v>166</c:v>
                </c:pt>
                <c:pt idx="14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4-4D7D-9EED-CCE03112D2E6}"/>
            </c:ext>
          </c:extLst>
        </c:ser>
        <c:ser>
          <c:idx val="5"/>
          <c:order val="5"/>
          <c:tx>
            <c:strRef>
              <c:f>Eolien_annuel!$A$97</c:f>
              <c:strCache>
                <c:ptCount val="1"/>
                <c:pt idx="0">
                  <c:v>Lozère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Eolien_annuel!$D$97:$R$97</c:f>
              <c:numCache>
                <c:formatCode>0"   "</c:formatCode>
                <c:ptCount val="1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F4-4D7D-9EED-CCE03112D2E6}"/>
            </c:ext>
          </c:extLst>
        </c:ser>
        <c:ser>
          <c:idx val="6"/>
          <c:order val="6"/>
          <c:tx>
            <c:strRef>
              <c:f>Eolien_annuel!$A$98</c:f>
              <c:strCache>
                <c:ptCount val="1"/>
                <c:pt idx="0">
                  <c:v>Haute-Garonne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Eolien_annuel!$D$98:$R$98</c:f>
              <c:numCache>
                <c:formatCode>0"   "</c:formatCode>
                <c:ptCount val="15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F4-4D7D-9EED-CCE03112D2E6}"/>
            </c:ext>
          </c:extLst>
        </c:ser>
        <c:ser>
          <c:idx val="7"/>
          <c:order val="7"/>
          <c:tx>
            <c:strRef>
              <c:f>Eolien_annuel!$A$99</c:f>
              <c:strCache>
                <c:ptCount val="1"/>
                <c:pt idx="0">
                  <c:v>Gard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Eolien_annuel!$D$7:$R$7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Eolien_annuel!$D$99:$R$99</c:f>
              <c:numCache>
                <c:formatCode>0"   "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F4-4D7D-9EED-CCE03112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095"/>
        <c:axId val="30269608"/>
      </c:barChart>
      <c:catAx>
        <c:axId val="573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24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30269608"/>
        <c:crosses val="autoZero"/>
        <c:auto val="1"/>
        <c:lblAlgn val="ctr"/>
        <c:lblOffset val="100"/>
        <c:noMultiLvlLbl val="0"/>
      </c:catAx>
      <c:valAx>
        <c:axId val="30269608"/>
        <c:scaling>
          <c:orientation val="minMax"/>
        </c:scaling>
        <c:delete val="0"/>
        <c:axPos val="l"/>
        <c:majorGridlines>
          <c:spPr>
            <a:ln w="648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125" b="1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rPr sz="1125" b="1" u="none" strike="noStrik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&quot;   &quot;" sourceLinked="1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24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573095"/>
        <c:crosses val="min"/>
        <c:crossBetween val="between"/>
      </c:valAx>
      <c:spPr>
        <a:gradFill>
          <a:gsLst>
            <a:gs pos="0">
              <a:srgbClr val="FFFFFF"/>
            </a:gs>
            <a:gs pos="100000">
              <a:srgbClr val="FEFEFE"/>
            </a:gs>
          </a:gsLst>
          <a:lin ang="5400000"/>
        </a:gradFill>
        <a:ln w="12600">
          <a:solidFill>
            <a:srgbClr val="C0C0C0"/>
          </a:solidFill>
          <a:round/>
        </a:ln>
      </c:spPr>
    </c:plotArea>
    <c:legend>
      <c:legendPos val="r"/>
      <c:layout>
        <c:manualLayout>
          <c:xMode val="edge"/>
          <c:yMode val="edge"/>
          <c:x val="0.81845480456026098"/>
          <c:y val="0.29343417735394101"/>
          <c:w val="0.17427597088614"/>
          <c:h val="0.493312869984653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sz="9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0"/>
    <c:dispBlanksAs val="gap"/>
    <c:showDLblsOverMax val="1"/>
  </c:chart>
  <c:spPr>
    <a:solidFill>
      <a:srgbClr val="FFFFFF"/>
    </a:solidFill>
    <a:ln w="648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900" b="1" u="none" strike="noStrike">
                <a:solidFill>
                  <a:srgbClr val="000000"/>
                </a:solidFill>
                <a:uFillTx/>
                <a:latin typeface="Arial"/>
              </a:defRPr>
            </a:pPr>
            <a:r>
              <a:rPr sz="900" b="1" u="none" strike="noStrike">
                <a:solidFill>
                  <a:srgbClr val="000000"/>
                </a:solidFill>
                <a:uFillTx/>
                <a:latin typeface="Arial"/>
              </a:rPr>
              <a:t>Répartition de la puissance éolienne installée fin 2024 (en %)</a:t>
            </a:r>
          </a:p>
        </c:rich>
      </c:tx>
      <c:layout>
        <c:manualLayout>
          <c:xMode val="edge"/>
          <c:yMode val="edge"/>
          <c:x val="6.3319361455453499E-2"/>
          <c:y val="3.4823684499615502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50004459110002E-2"/>
          <c:y val="0.125892562891355"/>
          <c:w val="0.59466690448586501"/>
          <c:h val="0.73250576732945205"/>
        </c:manualLayout>
      </c:layout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C9-4949-B92E-2DE09363ADBC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AFC9-4949-B92E-2DE09363ADBC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AFC9-4949-B92E-2DE09363ADBC}"/>
              </c:ext>
            </c:extLst>
          </c:dPt>
          <c:dPt>
            <c:idx val="3"/>
            <c:bubble3D val="0"/>
            <c:spPr>
              <a:solidFill>
                <a:srgbClr val="99336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AFC9-4949-B92E-2DE09363ADBC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AFC9-4949-B92E-2DE09363AD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AFC9-4949-B92E-2DE09363ADBC}"/>
              </c:ext>
            </c:extLst>
          </c:dPt>
          <c:dPt>
            <c:idx val="6"/>
            <c:bubble3D val="0"/>
            <c:spPr>
              <a:solidFill>
                <a:srgbClr val="3366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AFC9-4949-B92E-2DE09363ADBC}"/>
              </c:ext>
            </c:extLst>
          </c:dPt>
          <c:dPt>
            <c:idx val="7"/>
            <c:bubble3D val="0"/>
            <c:spPr>
              <a:solidFill>
                <a:srgbClr val="00FF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AFC9-4949-B92E-2DE09363ADBC}"/>
              </c:ext>
            </c:extLst>
          </c:dPt>
          <c:dLbls>
            <c:spPr>
              <a:ln w="9360">
                <a:solidFill>
                  <a:srgbClr val="3465A4"/>
                </a:solidFill>
              </a:ln>
            </c:spPr>
            <c:txPr>
              <a:bodyPr wrap="none"/>
              <a:lstStyle/>
              <a:p>
                <a:pPr>
                  <a:defRPr sz="92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Eolien_annuel!$A$92:$A$99</c:f>
              <c:strCache>
                <c:ptCount val="8"/>
                <c:pt idx="0">
                  <c:v>Aude</c:v>
                </c:pt>
                <c:pt idx="1">
                  <c:v>Aveyron</c:v>
                </c:pt>
                <c:pt idx="2">
                  <c:v>Hérault</c:v>
                </c:pt>
                <c:pt idx="3">
                  <c:v>Tarn</c:v>
                </c:pt>
                <c:pt idx="4">
                  <c:v>Pyrénées-Orientales</c:v>
                </c:pt>
                <c:pt idx="5">
                  <c:v>Lozère</c:v>
                </c:pt>
                <c:pt idx="6">
                  <c:v>Haute-Garonne</c:v>
                </c:pt>
                <c:pt idx="7">
                  <c:v>Gard</c:v>
                </c:pt>
              </c:strCache>
            </c:strRef>
          </c:cat>
          <c:val>
            <c:numRef>
              <c:f>Eolien_annuel!$S$92:$S$99</c:f>
              <c:numCache>
                <c:formatCode>0.0%</c:formatCode>
                <c:ptCount val="8"/>
                <c:pt idx="0">
                  <c:v>0.27400000000000002</c:v>
                </c:pt>
                <c:pt idx="1">
                  <c:v>0.23599999999999999</c:v>
                </c:pt>
                <c:pt idx="2">
                  <c:v>0.19</c:v>
                </c:pt>
                <c:pt idx="3">
                  <c:v>0.123</c:v>
                </c:pt>
                <c:pt idx="4">
                  <c:v>9.4E-2</c:v>
                </c:pt>
                <c:pt idx="5">
                  <c:v>5.0999999999999997E-2</c:v>
                </c:pt>
                <c:pt idx="6">
                  <c:v>2.5000000000000001E-2</c:v>
                </c:pt>
                <c:pt idx="7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FC9-4949-B92E-2DE09363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12600">
          <a:noFill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sz="799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/>
    </a:solidFill>
    <a:ln w="648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Arial"/>
              </a:defRPr>
            </a:pPr>
            <a:r>
              <a:rPr lang="fr-FR" sz="1200" b="1" u="none" strike="noStrike">
                <a:solidFill>
                  <a:srgbClr val="000000"/>
                </a:solidFill>
                <a:uFillTx/>
                <a:latin typeface="Arial"/>
              </a:rPr>
              <a:t>Evolution de la puissance photovoltaïque installée (MW)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43649692886894E-2"/>
          <c:y val="0.12945645821157201"/>
          <c:w val="0.71601941747572795"/>
          <c:h val="0.78209624001558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PV_annuel!$A$86</c:f>
              <c:strCache>
                <c:ptCount val="1"/>
                <c:pt idx="0">
                  <c:v>Haute-Garonne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PV_annuel!$D$86:$R$86</c:f>
              <c:numCache>
                <c:formatCode>0</c:formatCode>
                <c:ptCount val="15"/>
                <c:pt idx="0">
                  <c:v>17.248460000000001</c:v>
                </c:pt>
                <c:pt idx="1">
                  <c:v>59.960479999999997</c:v>
                </c:pt>
                <c:pt idx="2">
                  <c:v>93.461839999999995</c:v>
                </c:pt>
                <c:pt idx="3">
                  <c:v>110.59072</c:v>
                </c:pt>
                <c:pt idx="4">
                  <c:v>126.25229</c:v>
                </c:pt>
                <c:pt idx="5">
                  <c:v>136.18301</c:v>
                </c:pt>
                <c:pt idx="6">
                  <c:v>146.52601000000001</c:v>
                </c:pt>
                <c:pt idx="7">
                  <c:v>159.80197000000001</c:v>
                </c:pt>
                <c:pt idx="8">
                  <c:v>173.05508</c:v>
                </c:pt>
                <c:pt idx="9">
                  <c:v>205.75843</c:v>
                </c:pt>
                <c:pt idx="10">
                  <c:v>259.67986000000002</c:v>
                </c:pt>
                <c:pt idx="11">
                  <c:v>368.93932999999998</c:v>
                </c:pt>
                <c:pt idx="12">
                  <c:v>446.14974000000001</c:v>
                </c:pt>
                <c:pt idx="13">
                  <c:v>508.81279999999998</c:v>
                </c:pt>
                <c:pt idx="1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F-4B3A-B698-BF6A0447D761}"/>
            </c:ext>
          </c:extLst>
        </c:ser>
        <c:ser>
          <c:idx val="1"/>
          <c:order val="1"/>
          <c:tx>
            <c:strRef>
              <c:f>PV_annuel!$A$87</c:f>
              <c:strCache>
                <c:ptCount val="1"/>
                <c:pt idx="0">
                  <c:v>Hérault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PV_annuel!$D$87:$R$87</c:f>
              <c:numCache>
                <c:formatCode>0</c:formatCode>
                <c:ptCount val="15"/>
                <c:pt idx="0">
                  <c:v>38.490783</c:v>
                </c:pt>
                <c:pt idx="1">
                  <c:v>75.800828999999993</c:v>
                </c:pt>
                <c:pt idx="2">
                  <c:v>94.802507000000006</c:v>
                </c:pt>
                <c:pt idx="3">
                  <c:v>127.88668699999999</c:v>
                </c:pt>
                <c:pt idx="4">
                  <c:v>166.00227599999999</c:v>
                </c:pt>
                <c:pt idx="5">
                  <c:v>189.972442</c:v>
                </c:pt>
                <c:pt idx="6">
                  <c:v>204.251172</c:v>
                </c:pt>
                <c:pt idx="7">
                  <c:v>234.90100200000001</c:v>
                </c:pt>
                <c:pt idx="8">
                  <c:v>265.262022</c:v>
                </c:pt>
                <c:pt idx="9">
                  <c:v>298.708462</c:v>
                </c:pt>
                <c:pt idx="10">
                  <c:v>328.23762199999999</c:v>
                </c:pt>
                <c:pt idx="11">
                  <c:v>352.65174200000001</c:v>
                </c:pt>
                <c:pt idx="12">
                  <c:v>394.45011199999999</c:v>
                </c:pt>
                <c:pt idx="13">
                  <c:v>479.28715299999999</c:v>
                </c:pt>
                <c:pt idx="1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BF-4B3A-B698-BF6A0447D761}"/>
            </c:ext>
          </c:extLst>
        </c:ser>
        <c:ser>
          <c:idx val="2"/>
          <c:order val="2"/>
          <c:tx>
            <c:strRef>
              <c:f>PV_annuel!$A$88</c:f>
              <c:strCache>
                <c:ptCount val="1"/>
                <c:pt idx="0">
                  <c:v>Gard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PV_annuel!$D$88:$R$88</c:f>
              <c:numCache>
                <c:formatCode>0</c:formatCode>
                <c:ptCount val="15"/>
                <c:pt idx="0">
                  <c:v>29.373429999999999</c:v>
                </c:pt>
                <c:pt idx="1">
                  <c:v>64.12809</c:v>
                </c:pt>
                <c:pt idx="2">
                  <c:v>86.470929999999996</c:v>
                </c:pt>
                <c:pt idx="3">
                  <c:v>125.47323</c:v>
                </c:pt>
                <c:pt idx="4">
                  <c:v>155.93682999999999</c:v>
                </c:pt>
                <c:pt idx="5">
                  <c:v>193.50812999999999</c:v>
                </c:pt>
                <c:pt idx="6">
                  <c:v>225.31191999999999</c:v>
                </c:pt>
                <c:pt idx="7">
                  <c:v>244.83729</c:v>
                </c:pt>
                <c:pt idx="8">
                  <c:v>266.42043999999999</c:v>
                </c:pt>
                <c:pt idx="9">
                  <c:v>301.24128999999999</c:v>
                </c:pt>
                <c:pt idx="10">
                  <c:v>319.08852999999999</c:v>
                </c:pt>
                <c:pt idx="11">
                  <c:v>361.59589999999997</c:v>
                </c:pt>
                <c:pt idx="12">
                  <c:v>404.28874999999999</c:v>
                </c:pt>
                <c:pt idx="13">
                  <c:v>483.84417999999999</c:v>
                </c:pt>
                <c:pt idx="14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BF-4B3A-B698-BF6A0447D761}"/>
            </c:ext>
          </c:extLst>
        </c:ser>
        <c:ser>
          <c:idx val="3"/>
          <c:order val="3"/>
          <c:tx>
            <c:strRef>
              <c:f>PV_annuel!$A$89</c:f>
              <c:strCache>
                <c:ptCount val="1"/>
                <c:pt idx="0">
                  <c:v>Pyrénées-Orientales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PV_annuel!$D$89:$R$89</c:f>
              <c:numCache>
                <c:formatCode>0</c:formatCode>
                <c:ptCount val="15"/>
                <c:pt idx="0">
                  <c:v>16.476990000000001</c:v>
                </c:pt>
                <c:pt idx="1">
                  <c:v>48.288539999999998</c:v>
                </c:pt>
                <c:pt idx="2">
                  <c:v>65.057239999999993</c:v>
                </c:pt>
                <c:pt idx="3">
                  <c:v>95.068179999999998</c:v>
                </c:pt>
                <c:pt idx="4">
                  <c:v>113.34878</c:v>
                </c:pt>
                <c:pt idx="5">
                  <c:v>149.54238000000001</c:v>
                </c:pt>
                <c:pt idx="6">
                  <c:v>197.10865999999999</c:v>
                </c:pt>
                <c:pt idx="7">
                  <c:v>215.48232999999999</c:v>
                </c:pt>
                <c:pt idx="8">
                  <c:v>247.06881000000001</c:v>
                </c:pt>
                <c:pt idx="9">
                  <c:v>262.78782000000001</c:v>
                </c:pt>
                <c:pt idx="10">
                  <c:v>270.57902000000001</c:v>
                </c:pt>
                <c:pt idx="11">
                  <c:v>306.38216</c:v>
                </c:pt>
                <c:pt idx="12">
                  <c:v>345.42415999999997</c:v>
                </c:pt>
                <c:pt idx="13">
                  <c:v>399.94267000000002</c:v>
                </c:pt>
                <c:pt idx="14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BF-4B3A-B698-BF6A0447D761}"/>
            </c:ext>
          </c:extLst>
        </c:ser>
        <c:ser>
          <c:idx val="4"/>
          <c:order val="4"/>
          <c:tx>
            <c:strRef>
              <c:f>PV_annuel!$A$90</c:f>
              <c:strCache>
                <c:ptCount val="1"/>
                <c:pt idx="0">
                  <c:v>Aude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PV_annuel!$D$90:$R$90</c:f>
              <c:numCache>
                <c:formatCode>0</c:formatCode>
                <c:ptCount val="15"/>
                <c:pt idx="0">
                  <c:v>20.962415</c:v>
                </c:pt>
                <c:pt idx="1">
                  <c:v>66.873554999999996</c:v>
                </c:pt>
                <c:pt idx="2">
                  <c:v>76.750955000000005</c:v>
                </c:pt>
                <c:pt idx="3">
                  <c:v>81.325625000000002</c:v>
                </c:pt>
                <c:pt idx="4">
                  <c:v>99.514944999999997</c:v>
                </c:pt>
                <c:pt idx="5">
                  <c:v>102.22414499999999</c:v>
                </c:pt>
                <c:pt idx="6">
                  <c:v>130.137925</c:v>
                </c:pt>
                <c:pt idx="7">
                  <c:v>141.96489500000001</c:v>
                </c:pt>
                <c:pt idx="8">
                  <c:v>156.240375</c:v>
                </c:pt>
                <c:pt idx="9">
                  <c:v>164.14809500000001</c:v>
                </c:pt>
                <c:pt idx="10">
                  <c:v>192.928585</c:v>
                </c:pt>
                <c:pt idx="11">
                  <c:v>246.38670500000001</c:v>
                </c:pt>
                <c:pt idx="12">
                  <c:v>313.10484500000001</c:v>
                </c:pt>
                <c:pt idx="13">
                  <c:v>358.21066500000001</c:v>
                </c:pt>
                <c:pt idx="14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BF-4B3A-B698-BF6A0447D761}"/>
            </c:ext>
          </c:extLst>
        </c:ser>
        <c:ser>
          <c:idx val="5"/>
          <c:order val="5"/>
          <c:tx>
            <c:strRef>
              <c:f>PV_annuel!$A$91</c:f>
              <c:strCache>
                <c:ptCount val="1"/>
                <c:pt idx="0">
                  <c:v>Aveyron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PV_annuel!$D$91:$R$91</c:f>
              <c:numCache>
                <c:formatCode>0</c:formatCode>
                <c:ptCount val="15"/>
                <c:pt idx="0">
                  <c:v>23.0318</c:v>
                </c:pt>
                <c:pt idx="1">
                  <c:v>71.101590000000002</c:v>
                </c:pt>
                <c:pt idx="2">
                  <c:v>89.212869999999995</c:v>
                </c:pt>
                <c:pt idx="3">
                  <c:v>97.823369999999997</c:v>
                </c:pt>
                <c:pt idx="4">
                  <c:v>108.02753</c:v>
                </c:pt>
                <c:pt idx="5">
                  <c:v>116.31383</c:v>
                </c:pt>
                <c:pt idx="6">
                  <c:v>133.12690000000001</c:v>
                </c:pt>
                <c:pt idx="7">
                  <c:v>144.28516999999999</c:v>
                </c:pt>
                <c:pt idx="8">
                  <c:v>158.34721999999999</c:v>
                </c:pt>
                <c:pt idx="9">
                  <c:v>174.7268</c:v>
                </c:pt>
                <c:pt idx="10">
                  <c:v>201.27283</c:v>
                </c:pt>
                <c:pt idx="11">
                  <c:v>240.27923999999999</c:v>
                </c:pt>
                <c:pt idx="12">
                  <c:v>274.97408000000001</c:v>
                </c:pt>
                <c:pt idx="13">
                  <c:v>322.91633999999999</c:v>
                </c:pt>
                <c:pt idx="14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BF-4B3A-B698-BF6A0447D761}"/>
            </c:ext>
          </c:extLst>
        </c:ser>
        <c:ser>
          <c:idx val="6"/>
          <c:order val="6"/>
          <c:tx>
            <c:strRef>
              <c:f>PV_annuel!$A$92</c:f>
              <c:strCache>
                <c:ptCount val="1"/>
                <c:pt idx="0">
                  <c:v>Tarn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PV_annuel!$D$92:$R$92</c:f>
              <c:numCache>
                <c:formatCode>0</c:formatCode>
                <c:ptCount val="15"/>
                <c:pt idx="0">
                  <c:v>13.539820000000001</c:v>
                </c:pt>
                <c:pt idx="1">
                  <c:v>43.727290000000004</c:v>
                </c:pt>
                <c:pt idx="2">
                  <c:v>65.059510000000003</c:v>
                </c:pt>
                <c:pt idx="3">
                  <c:v>80.840500000000006</c:v>
                </c:pt>
                <c:pt idx="4">
                  <c:v>90.393919999999994</c:v>
                </c:pt>
                <c:pt idx="5">
                  <c:v>98.357619999999997</c:v>
                </c:pt>
                <c:pt idx="6">
                  <c:v>134.10284999999999</c:v>
                </c:pt>
                <c:pt idx="7">
                  <c:v>143.08088900000001</c:v>
                </c:pt>
                <c:pt idx="8">
                  <c:v>176.34450899999999</c:v>
                </c:pt>
                <c:pt idx="9">
                  <c:v>186.652399</c:v>
                </c:pt>
                <c:pt idx="10">
                  <c:v>203.567429</c:v>
                </c:pt>
                <c:pt idx="11">
                  <c:v>236.84602899999999</c:v>
                </c:pt>
                <c:pt idx="12">
                  <c:v>272.56628899999998</c:v>
                </c:pt>
                <c:pt idx="13">
                  <c:v>313.66393099999999</c:v>
                </c:pt>
                <c:pt idx="14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BF-4B3A-B698-BF6A0447D761}"/>
            </c:ext>
          </c:extLst>
        </c:ser>
        <c:ser>
          <c:idx val="7"/>
          <c:order val="7"/>
          <c:tx>
            <c:strRef>
              <c:f>PV_annuel!$A$93</c:f>
              <c:strCache>
                <c:ptCount val="1"/>
                <c:pt idx="0">
                  <c:v>Gers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PV_annuel!$D$93:$R$93</c:f>
              <c:numCache>
                <c:formatCode>0</c:formatCode>
                <c:ptCount val="15"/>
                <c:pt idx="0">
                  <c:v>15.46514</c:v>
                </c:pt>
                <c:pt idx="1">
                  <c:v>62.484990000000003</c:v>
                </c:pt>
                <c:pt idx="2">
                  <c:v>69.604050000000001</c:v>
                </c:pt>
                <c:pt idx="3">
                  <c:v>91.568600000000004</c:v>
                </c:pt>
                <c:pt idx="4">
                  <c:v>101.28232</c:v>
                </c:pt>
                <c:pt idx="5">
                  <c:v>106.97772000000001</c:v>
                </c:pt>
                <c:pt idx="6">
                  <c:v>109.42341999999999</c:v>
                </c:pt>
                <c:pt idx="7">
                  <c:v>114.80937</c:v>
                </c:pt>
                <c:pt idx="8">
                  <c:v>122.29286999999999</c:v>
                </c:pt>
                <c:pt idx="9">
                  <c:v>141.52315999999999</c:v>
                </c:pt>
                <c:pt idx="10">
                  <c:v>159.18844000000001</c:v>
                </c:pt>
                <c:pt idx="11">
                  <c:v>180.77614</c:v>
                </c:pt>
                <c:pt idx="12">
                  <c:v>204.49372</c:v>
                </c:pt>
                <c:pt idx="13">
                  <c:v>241.52598</c:v>
                </c:pt>
                <c:pt idx="1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BF-4B3A-B698-BF6A0447D761}"/>
            </c:ext>
          </c:extLst>
        </c:ser>
        <c:ser>
          <c:idx val="8"/>
          <c:order val="8"/>
          <c:tx>
            <c:strRef>
              <c:f>PV_annuel!$A$94</c:f>
              <c:strCache>
                <c:ptCount val="1"/>
                <c:pt idx="0">
                  <c:v>Tarn-et-Garonne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PV_annuel!$D$94:$R$94</c:f>
              <c:numCache>
                <c:formatCode>0</c:formatCode>
                <c:ptCount val="15"/>
                <c:pt idx="0">
                  <c:v>5.2738699999999996</c:v>
                </c:pt>
                <c:pt idx="1">
                  <c:v>19.75732</c:v>
                </c:pt>
                <c:pt idx="2">
                  <c:v>40.503819999999997</c:v>
                </c:pt>
                <c:pt idx="3">
                  <c:v>43.392319999999998</c:v>
                </c:pt>
                <c:pt idx="4">
                  <c:v>46.792119999999997</c:v>
                </c:pt>
                <c:pt idx="5">
                  <c:v>64.842420000000004</c:v>
                </c:pt>
                <c:pt idx="6">
                  <c:v>83.885220000000004</c:v>
                </c:pt>
                <c:pt idx="7">
                  <c:v>95.881180000000001</c:v>
                </c:pt>
                <c:pt idx="8">
                  <c:v>114.82753</c:v>
                </c:pt>
                <c:pt idx="9">
                  <c:v>131.81306000000001</c:v>
                </c:pt>
                <c:pt idx="10">
                  <c:v>140.10918000000001</c:v>
                </c:pt>
                <c:pt idx="11">
                  <c:v>175.08296999999999</c:v>
                </c:pt>
                <c:pt idx="12">
                  <c:v>220.81882999999999</c:v>
                </c:pt>
                <c:pt idx="13">
                  <c:v>249.40114</c:v>
                </c:pt>
                <c:pt idx="14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BF-4B3A-B698-BF6A0447D761}"/>
            </c:ext>
          </c:extLst>
        </c:ser>
        <c:ser>
          <c:idx val="9"/>
          <c:order val="9"/>
          <c:tx>
            <c:strRef>
              <c:f>PV_annuel!$A$95</c:f>
              <c:strCache>
                <c:ptCount val="1"/>
                <c:pt idx="0">
                  <c:v>Lot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PV_annuel!$D$95:$R$95</c:f>
              <c:numCache>
                <c:formatCode>0</c:formatCode>
                <c:ptCount val="15"/>
                <c:pt idx="0">
                  <c:v>8.6642799999999998</c:v>
                </c:pt>
                <c:pt idx="1">
                  <c:v>21.993230000000001</c:v>
                </c:pt>
                <c:pt idx="2">
                  <c:v>26.049340000000001</c:v>
                </c:pt>
                <c:pt idx="3">
                  <c:v>27.33324</c:v>
                </c:pt>
                <c:pt idx="4">
                  <c:v>42.303089999999997</c:v>
                </c:pt>
                <c:pt idx="5">
                  <c:v>43.407890000000002</c:v>
                </c:pt>
                <c:pt idx="6">
                  <c:v>44.445030000000003</c:v>
                </c:pt>
                <c:pt idx="7">
                  <c:v>51.050220000000003</c:v>
                </c:pt>
                <c:pt idx="8">
                  <c:v>57.922519999999999</c:v>
                </c:pt>
                <c:pt idx="9">
                  <c:v>66.455020000000005</c:v>
                </c:pt>
                <c:pt idx="10">
                  <c:v>71.669390000000007</c:v>
                </c:pt>
                <c:pt idx="11">
                  <c:v>97.357749999999996</c:v>
                </c:pt>
                <c:pt idx="12">
                  <c:v>109.11332</c:v>
                </c:pt>
                <c:pt idx="13">
                  <c:v>142.52061</c:v>
                </c:pt>
                <c:pt idx="14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BF-4B3A-B698-BF6A0447D761}"/>
            </c:ext>
          </c:extLst>
        </c:ser>
        <c:ser>
          <c:idx val="10"/>
          <c:order val="10"/>
          <c:tx>
            <c:strRef>
              <c:f>PV_annuel!$A$96</c:f>
              <c:strCache>
                <c:ptCount val="1"/>
                <c:pt idx="0">
                  <c:v>Hautes-Pyrénées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F7BF-4B3A-B698-BF6A0447D761}"/>
              </c:ext>
            </c:extLst>
          </c:dPt>
          <c:dLbls>
            <c:dLbl>
              <c:idx val="9"/>
              <c:spPr/>
              <c:txPr>
                <a:bodyPr wrap="none"/>
                <a:lstStyle/>
                <a:p>
                  <a:pPr>
                    <a:defRPr sz="1000" b="0" u="none" strike="noStrike">
                      <a:uFillTx/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F7BF-4B3A-B698-BF6A0447D7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PV_annuel!$D$96:$R$96</c:f>
              <c:numCache>
                <c:formatCode>0</c:formatCode>
                <c:ptCount val="15"/>
                <c:pt idx="0">
                  <c:v>3.4847999999999999</c:v>
                </c:pt>
                <c:pt idx="1">
                  <c:v>11.95271</c:v>
                </c:pt>
                <c:pt idx="2">
                  <c:v>18.901910000000001</c:v>
                </c:pt>
                <c:pt idx="3">
                  <c:v>21.229089999999999</c:v>
                </c:pt>
                <c:pt idx="4">
                  <c:v>22.805910000000001</c:v>
                </c:pt>
                <c:pt idx="5">
                  <c:v>23.99005</c:v>
                </c:pt>
                <c:pt idx="6">
                  <c:v>25.05705</c:v>
                </c:pt>
                <c:pt idx="7">
                  <c:v>26.265920000000001</c:v>
                </c:pt>
                <c:pt idx="8">
                  <c:v>29.11636</c:v>
                </c:pt>
                <c:pt idx="9">
                  <c:v>31.888660000000002</c:v>
                </c:pt>
                <c:pt idx="10">
                  <c:v>35.402769999999997</c:v>
                </c:pt>
                <c:pt idx="11">
                  <c:v>43.448509999999999</c:v>
                </c:pt>
                <c:pt idx="12">
                  <c:v>58.891800000000003</c:v>
                </c:pt>
                <c:pt idx="13">
                  <c:v>82.638859999999994</c:v>
                </c:pt>
                <c:pt idx="1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BF-4B3A-B698-BF6A0447D761}"/>
            </c:ext>
          </c:extLst>
        </c:ser>
        <c:ser>
          <c:idx val="11"/>
          <c:order val="11"/>
          <c:tx>
            <c:strRef>
              <c:f>PV_annuel!$A$97</c:f>
              <c:strCache>
                <c:ptCount val="1"/>
                <c:pt idx="0">
                  <c:v>Ariège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PV_annuel!$D$97:$R$97</c:f>
              <c:numCache>
                <c:formatCode>0</c:formatCode>
                <c:ptCount val="15"/>
                <c:pt idx="0">
                  <c:v>4.8973579999999997</c:v>
                </c:pt>
                <c:pt idx="1">
                  <c:v>21.960623999999999</c:v>
                </c:pt>
                <c:pt idx="2">
                  <c:v>29.783524</c:v>
                </c:pt>
                <c:pt idx="3">
                  <c:v>32.881203999999997</c:v>
                </c:pt>
                <c:pt idx="4">
                  <c:v>46.947214000000002</c:v>
                </c:pt>
                <c:pt idx="5">
                  <c:v>49.490743999999999</c:v>
                </c:pt>
                <c:pt idx="6">
                  <c:v>50.422593999999997</c:v>
                </c:pt>
                <c:pt idx="7">
                  <c:v>51.451202000000002</c:v>
                </c:pt>
                <c:pt idx="8">
                  <c:v>53.358632</c:v>
                </c:pt>
                <c:pt idx="9">
                  <c:v>55.240741999999997</c:v>
                </c:pt>
                <c:pt idx="10">
                  <c:v>60.129461999999997</c:v>
                </c:pt>
                <c:pt idx="11">
                  <c:v>65.535691999999997</c:v>
                </c:pt>
                <c:pt idx="12">
                  <c:v>77.474791999999994</c:v>
                </c:pt>
                <c:pt idx="13">
                  <c:v>91.351523</c:v>
                </c:pt>
                <c:pt idx="1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BF-4B3A-B698-BF6A0447D761}"/>
            </c:ext>
          </c:extLst>
        </c:ser>
        <c:ser>
          <c:idx val="12"/>
          <c:order val="12"/>
          <c:tx>
            <c:strRef>
              <c:f>PV_annuel!$A$98</c:f>
              <c:strCache>
                <c:ptCount val="1"/>
                <c:pt idx="0">
                  <c:v>Lozère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PV_annuel!$D$7:$R$7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PV_annuel!$D$98:$R$98</c:f>
              <c:numCache>
                <c:formatCode>0</c:formatCode>
                <c:ptCount val="15"/>
                <c:pt idx="0">
                  <c:v>2.2873100000000002</c:v>
                </c:pt>
                <c:pt idx="1">
                  <c:v>7.9435099999999998</c:v>
                </c:pt>
                <c:pt idx="2">
                  <c:v>9.9123099999999997</c:v>
                </c:pt>
                <c:pt idx="3">
                  <c:v>10.698309999999999</c:v>
                </c:pt>
                <c:pt idx="4">
                  <c:v>12.449210000000001</c:v>
                </c:pt>
                <c:pt idx="5">
                  <c:v>14.01501</c:v>
                </c:pt>
                <c:pt idx="6">
                  <c:v>14.85031</c:v>
                </c:pt>
                <c:pt idx="7">
                  <c:v>15.821009999999999</c:v>
                </c:pt>
                <c:pt idx="8">
                  <c:v>19.043410000000002</c:v>
                </c:pt>
                <c:pt idx="9">
                  <c:v>21.52291</c:v>
                </c:pt>
                <c:pt idx="10">
                  <c:v>25.528939999999999</c:v>
                </c:pt>
                <c:pt idx="11">
                  <c:v>43.077979999999997</c:v>
                </c:pt>
                <c:pt idx="12">
                  <c:v>49.09375</c:v>
                </c:pt>
                <c:pt idx="13">
                  <c:v>57.205489999999998</c:v>
                </c:pt>
                <c:pt idx="1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BF-4B3A-B698-BF6A0447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02850"/>
        <c:axId val="91683637"/>
      </c:barChart>
      <c:catAx>
        <c:axId val="574028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75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91683637"/>
        <c:crosses val="autoZero"/>
        <c:auto val="1"/>
        <c:lblAlgn val="ctr"/>
        <c:lblOffset val="100"/>
        <c:noMultiLvlLbl val="0"/>
      </c:catAx>
      <c:valAx>
        <c:axId val="91683637"/>
        <c:scaling>
          <c:orientation val="minMax"/>
        </c:scaling>
        <c:delete val="0"/>
        <c:axPos val="l"/>
        <c:majorGridlines>
          <c:spPr>
            <a:ln w="648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24" b="1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rPr lang="fr-FR" sz="1024" b="1" u="none" strike="noStrik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75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57402850"/>
        <c:crosses val="min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sz="1024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0"/>
    <c:dispBlanksAs val="gap"/>
    <c:showDLblsOverMax val="1"/>
  </c:chart>
  <c:spPr>
    <a:solidFill>
      <a:srgbClr val="FFFFFF"/>
    </a:solidFill>
    <a:ln w="648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000" b="1" u="none" strike="noStrike">
                <a:solidFill>
                  <a:srgbClr val="000000"/>
                </a:solidFill>
                <a:uFillTx/>
                <a:latin typeface="Arial"/>
              </a:defRPr>
            </a:pPr>
            <a:r>
              <a:rPr lang="fr-FR" sz="1000" b="1" u="none" strike="noStrike">
                <a:solidFill>
                  <a:srgbClr val="000000"/>
                </a:solidFill>
                <a:uFillTx/>
                <a:latin typeface="Arial"/>
              </a:rPr>
              <a:t>Répartition de la puissance PV installée fin 2024
 (en 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50409488845"/>
          <c:y val="0.145891131732517"/>
          <c:w val="0.54645580344535405"/>
          <c:h val="0.74055295130584498"/>
        </c:manualLayout>
      </c:layout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999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57B-4544-AFD6-13284D7370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57B-4544-AFD6-13284D7370C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57B-4544-AFD6-13284D7370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57B-4544-AFD6-13284D7370C5}"/>
              </c:ext>
            </c:extLst>
          </c:dPt>
          <c:dPt>
            <c:idx val="4"/>
            <c:bubble3D val="0"/>
            <c:spPr>
              <a:solidFill>
                <a:srgbClr val="008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57B-4544-AFD6-13284D7370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057B-4544-AFD6-13284D7370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057B-4544-AFD6-13284D7370C5}"/>
              </c:ext>
            </c:extLst>
          </c:dPt>
          <c:dPt>
            <c:idx val="7"/>
            <c:bubble3D val="0"/>
            <c:spPr>
              <a:solidFill>
                <a:srgbClr val="FFFFC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057B-4544-AFD6-13284D7370C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057B-4544-AFD6-13284D7370C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057B-4544-AFD6-13284D7370C5}"/>
              </c:ext>
            </c:extLst>
          </c:dPt>
          <c:dPt>
            <c:idx val="10"/>
            <c:bubble3D val="0"/>
            <c:spPr>
              <a:solidFill>
                <a:srgbClr val="CCFFC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057B-4544-AFD6-13284D7370C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057B-4544-AFD6-13284D7370C5}"/>
              </c:ext>
            </c:extLst>
          </c:dPt>
          <c:dPt>
            <c:idx val="12"/>
            <c:bubble3D val="0"/>
            <c:spPr>
              <a:solidFill>
                <a:srgbClr val="FF0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057B-4544-AFD6-13284D7370C5}"/>
              </c:ext>
            </c:extLst>
          </c:dPt>
          <c:dLbls>
            <c:dLbl>
              <c:idx val="0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57B-4544-AFD6-13284D7370C5}"/>
                </c:ext>
              </c:extLst>
            </c:dLbl>
            <c:dLbl>
              <c:idx val="1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57B-4544-AFD6-13284D7370C5}"/>
                </c:ext>
              </c:extLst>
            </c:dLbl>
            <c:dLbl>
              <c:idx val="2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57B-4544-AFD6-13284D7370C5}"/>
                </c:ext>
              </c:extLst>
            </c:dLbl>
            <c:dLbl>
              <c:idx val="3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57B-4544-AFD6-13284D7370C5}"/>
                </c:ext>
              </c:extLst>
            </c:dLbl>
            <c:dLbl>
              <c:idx val="4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57B-4544-AFD6-13284D7370C5}"/>
                </c:ext>
              </c:extLst>
            </c:dLbl>
            <c:dLbl>
              <c:idx val="5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057B-4544-AFD6-13284D7370C5}"/>
                </c:ext>
              </c:extLst>
            </c:dLbl>
            <c:dLbl>
              <c:idx val="6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057B-4544-AFD6-13284D7370C5}"/>
                </c:ext>
              </c:extLst>
            </c:dLbl>
            <c:dLbl>
              <c:idx val="7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57B-4544-AFD6-13284D7370C5}"/>
                </c:ext>
              </c:extLst>
            </c:dLbl>
            <c:dLbl>
              <c:idx val="8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057B-4544-AFD6-13284D7370C5}"/>
                </c:ext>
              </c:extLst>
            </c:dLbl>
            <c:dLbl>
              <c:idx val="9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057B-4544-AFD6-13284D7370C5}"/>
                </c:ext>
              </c:extLst>
            </c:dLbl>
            <c:dLbl>
              <c:idx val="10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057B-4544-AFD6-13284D7370C5}"/>
                </c:ext>
              </c:extLst>
            </c:dLbl>
            <c:dLbl>
              <c:idx val="11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057B-4544-AFD6-13284D7370C5}"/>
                </c:ext>
              </c:extLst>
            </c:dLbl>
            <c:dLbl>
              <c:idx val="12"/>
              <c:spPr>
                <a:ln w="9360">
                  <a:solidFill>
                    <a:srgbClr val="3465A4"/>
                  </a:solidFill>
                </a:ln>
              </c:spPr>
              <c:txPr>
                <a:bodyPr wrap="none"/>
                <a:lstStyle/>
                <a:p>
                  <a:pPr>
                    <a:defRPr sz="969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057B-4544-AFD6-13284D7370C5}"/>
                </c:ext>
              </c:extLst>
            </c:dLbl>
            <c:spPr>
              <a:ln w="9360">
                <a:solidFill>
                  <a:srgbClr val="3465A4"/>
                </a:solidFill>
              </a:ln>
            </c:spPr>
            <c:txPr>
              <a:bodyPr wrap="none"/>
              <a:lstStyle/>
              <a:p>
                <a:pPr>
                  <a:defRPr sz="969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PV_annuel!$A$86:$A$98</c:f>
              <c:strCache>
                <c:ptCount val="13"/>
                <c:pt idx="0">
                  <c:v>Haute-Garonne</c:v>
                </c:pt>
                <c:pt idx="1">
                  <c:v>Hérault</c:v>
                </c:pt>
                <c:pt idx="2">
                  <c:v>Gard</c:v>
                </c:pt>
                <c:pt idx="3">
                  <c:v>Pyrénées-Orientales</c:v>
                </c:pt>
                <c:pt idx="4">
                  <c:v>Aude</c:v>
                </c:pt>
                <c:pt idx="5">
                  <c:v>Aveyron</c:v>
                </c:pt>
                <c:pt idx="6">
                  <c:v>Tarn</c:v>
                </c:pt>
                <c:pt idx="7">
                  <c:v>Gers</c:v>
                </c:pt>
                <c:pt idx="8">
                  <c:v>Tarn-et-Garonne</c:v>
                </c:pt>
                <c:pt idx="9">
                  <c:v>Lot</c:v>
                </c:pt>
                <c:pt idx="10">
                  <c:v>Hautes-Pyrénées</c:v>
                </c:pt>
                <c:pt idx="11">
                  <c:v>Ariège</c:v>
                </c:pt>
                <c:pt idx="12">
                  <c:v>Lozère</c:v>
                </c:pt>
              </c:strCache>
            </c:strRef>
          </c:cat>
          <c:val>
            <c:numRef>
              <c:f>PV_annuel!$S$86:$S$98</c:f>
              <c:numCache>
                <c:formatCode>0.0%</c:formatCode>
                <c:ptCount val="13"/>
                <c:pt idx="0">
                  <c:v>0.13215859030837004</c:v>
                </c:pt>
                <c:pt idx="1">
                  <c:v>0.1301762114537445</c:v>
                </c:pt>
                <c:pt idx="2">
                  <c:v>0.126431718061674</c:v>
                </c:pt>
                <c:pt idx="3">
                  <c:v>0.10220264317180616</c:v>
                </c:pt>
                <c:pt idx="4">
                  <c:v>0.10088105726872247</c:v>
                </c:pt>
                <c:pt idx="5">
                  <c:v>9.1189427312775337E-2</c:v>
                </c:pt>
                <c:pt idx="6">
                  <c:v>8.3039647577092507E-2</c:v>
                </c:pt>
                <c:pt idx="7">
                  <c:v>7.0044052863436124E-2</c:v>
                </c:pt>
                <c:pt idx="8">
                  <c:v>6.3876651982378851E-2</c:v>
                </c:pt>
                <c:pt idx="9">
                  <c:v>3.8105726872246698E-2</c:v>
                </c:pt>
                <c:pt idx="10">
                  <c:v>2.3127753303964757E-2</c:v>
                </c:pt>
                <c:pt idx="11">
                  <c:v>2.2466960352422908E-2</c:v>
                </c:pt>
                <c:pt idx="12">
                  <c:v>1.6299559471365639E-2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57B-4544-AFD6-13284D73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12600">
          <a:noFill/>
        </a:ln>
      </c:spPr>
    </c:plotArea>
    <c:legend>
      <c:legendPos val="r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sz="9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/>
    </a:solidFill>
    <a:ln w="648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109800</xdr:colOff>
      <xdr:row>26</xdr:row>
      <xdr:rowOff>222120</xdr:rowOff>
    </xdr:from>
    <xdr:to>
      <xdr:col>9</xdr:col>
      <xdr:colOff>807120</xdr:colOff>
      <xdr:row>45</xdr:row>
      <xdr:rowOff>100080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140760</xdr:colOff>
      <xdr:row>27</xdr:row>
      <xdr:rowOff>48600</xdr:rowOff>
    </xdr:from>
    <xdr:to>
      <xdr:col>16</xdr:col>
      <xdr:colOff>799200</xdr:colOff>
      <xdr:row>45</xdr:row>
      <xdr:rowOff>147960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1650240</xdr:colOff>
      <xdr:row>25</xdr:row>
      <xdr:rowOff>131400</xdr:rowOff>
    </xdr:from>
    <xdr:to>
      <xdr:col>9</xdr:col>
      <xdr:colOff>484920</xdr:colOff>
      <xdr:row>46</xdr:row>
      <xdr:rowOff>77040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56160</xdr:colOff>
      <xdr:row>26</xdr:row>
      <xdr:rowOff>21960</xdr:rowOff>
    </xdr:from>
    <xdr:to>
      <xdr:col>17</xdr:col>
      <xdr:colOff>87480</xdr:colOff>
      <xdr:row>47</xdr:row>
      <xdr:rowOff>77400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"/>
  <sheetViews>
    <sheetView topLeftCell="A4" zoomScaleNormal="100" workbookViewId="0">
      <selection activeCell="D33" sqref="D33"/>
    </sheetView>
  </sheetViews>
  <sheetFormatPr baseColWidth="10" defaultColWidth="10.5" defaultRowHeight="13.9" customHeight="1"/>
  <cols>
    <col min="1" max="2" width="10.4140625" style="4" customWidth="1"/>
    <col min="3" max="3" width="15" style="4" customWidth="1"/>
    <col min="4" max="5" width="10.4140625" style="4" customWidth="1"/>
    <col min="6" max="6" width="12.1640625" style="4" customWidth="1"/>
    <col min="7" max="8" width="10.4140625" style="4" customWidth="1"/>
    <col min="9" max="9" width="12.08203125" style="4" customWidth="1"/>
    <col min="10" max="10" width="12.1640625" style="4" customWidth="1"/>
    <col min="11" max="11" width="10.4140625" style="4" customWidth="1"/>
    <col min="12" max="12" width="13.5" style="4" customWidth="1"/>
    <col min="13" max="257" width="10.4140625" style="4" customWidth="1"/>
    <col min="258" max="1024" width="10.83203125" style="4" customWidth="1"/>
  </cols>
  <sheetData>
    <row r="1" spans="1:12" ht="22.75" customHeight="1">
      <c r="A1" s="5" t="s">
        <v>0</v>
      </c>
    </row>
    <row r="2" spans="1:12" ht="13.9" customHeight="1">
      <c r="A2" s="4" t="s">
        <v>1</v>
      </c>
      <c r="D2" s="6"/>
    </row>
    <row r="4" spans="1:12" ht="82.9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6" spans="1:12" ht="13.9" customHeight="1">
      <c r="A6" s="4">
        <v>2008</v>
      </c>
      <c r="B6" s="4">
        <v>76</v>
      </c>
      <c r="C6" s="4" t="s">
        <v>14</v>
      </c>
      <c r="D6" s="4">
        <v>2750</v>
      </c>
      <c r="E6" s="4">
        <v>1651</v>
      </c>
      <c r="F6" s="4">
        <v>5378</v>
      </c>
      <c r="G6" s="7">
        <v>572</v>
      </c>
      <c r="H6" s="7">
        <v>19</v>
      </c>
      <c r="I6" s="4">
        <v>99</v>
      </c>
      <c r="J6" s="7">
        <f t="shared" ref="J6:J22" si="0">SUM(D6:I6)</f>
        <v>10469</v>
      </c>
      <c r="K6" s="7">
        <f t="shared" ref="K6:K22" si="1">SUM(F6:I6)</f>
        <v>6068</v>
      </c>
      <c r="L6" s="8">
        <f t="shared" ref="L6:L22" si="2">K6/J6</f>
        <v>0.57961600916993028</v>
      </c>
    </row>
    <row r="7" spans="1:12" ht="13.9" customHeight="1">
      <c r="A7" s="4">
        <v>2009</v>
      </c>
      <c r="B7" s="4">
        <v>76</v>
      </c>
      <c r="C7" s="4" t="s">
        <v>14</v>
      </c>
      <c r="D7" s="4">
        <v>2620</v>
      </c>
      <c r="E7" s="4">
        <v>1639</v>
      </c>
      <c r="F7" s="4">
        <v>5372</v>
      </c>
      <c r="G7" s="7">
        <v>699</v>
      </c>
      <c r="H7" s="7">
        <v>50</v>
      </c>
      <c r="I7" s="4">
        <v>118</v>
      </c>
      <c r="J7" s="7">
        <f t="shared" si="0"/>
        <v>10498</v>
      </c>
      <c r="K7" s="7">
        <f t="shared" si="1"/>
        <v>6239</v>
      </c>
      <c r="L7" s="8">
        <f t="shared" si="2"/>
        <v>0.5943036768908363</v>
      </c>
    </row>
    <row r="8" spans="1:12" ht="13.9" customHeight="1">
      <c r="A8" s="4">
        <v>2010</v>
      </c>
      <c r="B8" s="4">
        <v>76</v>
      </c>
      <c r="C8" s="4" t="s">
        <v>14</v>
      </c>
      <c r="D8" s="4">
        <v>2620</v>
      </c>
      <c r="E8" s="4">
        <v>1618</v>
      </c>
      <c r="F8" s="4">
        <v>5377</v>
      </c>
      <c r="G8" s="7">
        <v>725</v>
      </c>
      <c r="H8" s="7">
        <v>166</v>
      </c>
      <c r="I8" s="4">
        <v>121</v>
      </c>
      <c r="J8" s="7">
        <f t="shared" si="0"/>
        <v>10627</v>
      </c>
      <c r="K8" s="7">
        <f t="shared" si="1"/>
        <v>6389</v>
      </c>
      <c r="L8" s="8">
        <f t="shared" si="2"/>
        <v>0.60120447915686459</v>
      </c>
    </row>
    <row r="9" spans="1:12" ht="13.9" customHeight="1">
      <c r="A9" s="4">
        <v>2011</v>
      </c>
      <c r="B9" s="4">
        <v>76</v>
      </c>
      <c r="C9" s="4" t="s">
        <v>14</v>
      </c>
      <c r="D9" s="4">
        <v>2620</v>
      </c>
      <c r="E9" s="4">
        <v>1571</v>
      </c>
      <c r="F9" s="4">
        <v>5384</v>
      </c>
      <c r="G9" s="7">
        <v>812</v>
      </c>
      <c r="H9" s="7">
        <v>548</v>
      </c>
      <c r="I9" s="4">
        <v>123</v>
      </c>
      <c r="J9" s="7">
        <f t="shared" si="0"/>
        <v>11058</v>
      </c>
      <c r="K9" s="7">
        <f t="shared" si="1"/>
        <v>6867</v>
      </c>
      <c r="L9" s="8">
        <f t="shared" si="2"/>
        <v>0.62099837221920784</v>
      </c>
    </row>
    <row r="10" spans="1:12" ht="13.9" customHeight="1">
      <c r="A10" s="4">
        <v>2012</v>
      </c>
      <c r="B10" s="4">
        <v>76</v>
      </c>
      <c r="C10" s="4" t="s">
        <v>14</v>
      </c>
      <c r="D10" s="4">
        <v>2620</v>
      </c>
      <c r="E10" s="4">
        <v>1615</v>
      </c>
      <c r="F10" s="4">
        <v>5413</v>
      </c>
      <c r="G10" s="7">
        <v>857</v>
      </c>
      <c r="H10" s="7">
        <v>751</v>
      </c>
      <c r="I10" s="4">
        <v>125</v>
      </c>
      <c r="J10" s="7">
        <f t="shared" si="0"/>
        <v>11381</v>
      </c>
      <c r="K10" s="7">
        <f t="shared" si="1"/>
        <v>7146</v>
      </c>
      <c r="L10" s="8">
        <f t="shared" si="2"/>
        <v>0.62788858624022492</v>
      </c>
    </row>
    <row r="11" spans="1:12" ht="13.9" customHeight="1">
      <c r="A11" s="4">
        <v>2013</v>
      </c>
      <c r="B11" s="4">
        <v>76</v>
      </c>
      <c r="C11" s="4" t="s">
        <v>14</v>
      </c>
      <c r="D11" s="4">
        <v>2620</v>
      </c>
      <c r="E11" s="4">
        <v>1607</v>
      </c>
      <c r="F11" s="4">
        <v>5414</v>
      </c>
      <c r="G11" s="7">
        <v>877</v>
      </c>
      <c r="H11" s="7">
        <v>932</v>
      </c>
      <c r="I11" s="4">
        <v>128</v>
      </c>
      <c r="J11" s="7">
        <f t="shared" si="0"/>
        <v>11578</v>
      </c>
      <c r="K11" s="7">
        <f t="shared" si="1"/>
        <v>7351</v>
      </c>
      <c r="L11" s="8">
        <f t="shared" si="2"/>
        <v>0.63491103817585071</v>
      </c>
    </row>
    <row r="12" spans="1:12" ht="13.9" customHeight="1">
      <c r="A12" s="4">
        <v>2014</v>
      </c>
      <c r="B12" s="4">
        <v>76</v>
      </c>
      <c r="C12" s="4" t="s">
        <v>14</v>
      </c>
      <c r="D12" s="4">
        <v>2620</v>
      </c>
      <c r="E12" s="4">
        <v>1600</v>
      </c>
      <c r="F12" s="4">
        <v>5459</v>
      </c>
      <c r="G12" s="7">
        <v>934</v>
      </c>
      <c r="H12" s="7">
        <v>1119</v>
      </c>
      <c r="I12" s="4">
        <v>133</v>
      </c>
      <c r="J12" s="7">
        <f t="shared" si="0"/>
        <v>11865</v>
      </c>
      <c r="K12" s="7">
        <f t="shared" si="1"/>
        <v>7645</v>
      </c>
      <c r="L12" s="8">
        <f t="shared" si="2"/>
        <v>0.64433206911083019</v>
      </c>
    </row>
    <row r="13" spans="1:12" ht="13.9" customHeight="1">
      <c r="A13" s="4">
        <v>2015</v>
      </c>
      <c r="B13" s="4">
        <v>76</v>
      </c>
      <c r="C13" s="4" t="s">
        <v>14</v>
      </c>
      <c r="D13" s="4">
        <v>2620</v>
      </c>
      <c r="E13" s="4">
        <v>1599</v>
      </c>
      <c r="F13" s="4">
        <v>5438</v>
      </c>
      <c r="G13" s="7">
        <v>1037</v>
      </c>
      <c r="H13" s="7">
        <v>1283</v>
      </c>
      <c r="I13" s="4">
        <v>136</v>
      </c>
      <c r="J13" s="7">
        <f t="shared" si="0"/>
        <v>12113</v>
      </c>
      <c r="K13" s="7">
        <f t="shared" si="1"/>
        <v>7894</v>
      </c>
      <c r="L13" s="8">
        <f t="shared" si="2"/>
        <v>0.65169652439527781</v>
      </c>
    </row>
    <row r="14" spans="1:12" ht="13.9" customHeight="1">
      <c r="A14" s="4">
        <v>2016</v>
      </c>
      <c r="B14" s="4">
        <v>76</v>
      </c>
      <c r="C14" s="4" t="s">
        <v>14</v>
      </c>
      <c r="D14" s="4">
        <v>2620</v>
      </c>
      <c r="E14" s="4">
        <v>237</v>
      </c>
      <c r="F14" s="4">
        <v>5435</v>
      </c>
      <c r="G14" s="7">
        <v>1164</v>
      </c>
      <c r="H14" s="7">
        <v>1481</v>
      </c>
      <c r="I14" s="4">
        <v>138</v>
      </c>
      <c r="J14" s="7">
        <f t="shared" si="0"/>
        <v>11075</v>
      </c>
      <c r="K14" s="7">
        <f t="shared" si="1"/>
        <v>8218</v>
      </c>
      <c r="L14" s="8">
        <f t="shared" si="2"/>
        <v>0.74203160270880364</v>
      </c>
    </row>
    <row r="15" spans="1:12" ht="13.9" customHeight="1">
      <c r="A15" s="4">
        <v>2017</v>
      </c>
      <c r="B15" s="4">
        <v>76</v>
      </c>
      <c r="C15" s="4" t="s">
        <v>14</v>
      </c>
      <c r="D15" s="4">
        <v>2620</v>
      </c>
      <c r="E15" s="4">
        <v>266</v>
      </c>
      <c r="F15" s="4">
        <v>5330</v>
      </c>
      <c r="G15" s="7">
        <v>1398</v>
      </c>
      <c r="H15" s="7">
        <v>1618</v>
      </c>
      <c r="I15" s="4">
        <v>144</v>
      </c>
      <c r="J15" s="7">
        <f t="shared" si="0"/>
        <v>11376</v>
      </c>
      <c r="K15" s="7">
        <f t="shared" si="1"/>
        <v>8490</v>
      </c>
      <c r="L15" s="8">
        <f t="shared" si="2"/>
        <v>0.74630801687763715</v>
      </c>
    </row>
    <row r="16" spans="1:12" ht="13.9" customHeight="1">
      <c r="A16" s="4">
        <v>2018</v>
      </c>
      <c r="B16" s="4">
        <v>76</v>
      </c>
      <c r="C16" s="4" t="s">
        <v>14</v>
      </c>
      <c r="D16" s="4">
        <v>2620</v>
      </c>
      <c r="E16" s="4">
        <v>282</v>
      </c>
      <c r="F16" s="4">
        <v>5331</v>
      </c>
      <c r="G16" s="7">
        <v>1518</v>
      </c>
      <c r="H16" s="7">
        <v>1834</v>
      </c>
      <c r="I16" s="4">
        <v>143</v>
      </c>
      <c r="J16" s="7">
        <f t="shared" si="0"/>
        <v>11728</v>
      </c>
      <c r="K16" s="7">
        <f t="shared" si="1"/>
        <v>8826</v>
      </c>
      <c r="L16" s="8">
        <f t="shared" si="2"/>
        <v>0.75255798090040926</v>
      </c>
    </row>
    <row r="17" spans="1:12" ht="13.9" customHeight="1">
      <c r="A17" s="4">
        <v>2019</v>
      </c>
      <c r="B17" s="4">
        <v>76</v>
      </c>
      <c r="C17" s="4" t="s">
        <v>14</v>
      </c>
      <c r="D17" s="4">
        <v>2620</v>
      </c>
      <c r="E17" s="4">
        <v>282</v>
      </c>
      <c r="F17" s="4">
        <v>5335</v>
      </c>
      <c r="G17" s="7">
        <v>1630</v>
      </c>
      <c r="H17" s="7">
        <v>2030</v>
      </c>
      <c r="I17" s="4">
        <v>142</v>
      </c>
      <c r="J17" s="7">
        <f t="shared" si="0"/>
        <v>12039</v>
      </c>
      <c r="K17" s="7">
        <f t="shared" si="1"/>
        <v>9137</v>
      </c>
      <c r="L17" s="8">
        <f t="shared" si="2"/>
        <v>0.75895007891020849</v>
      </c>
    </row>
    <row r="18" spans="1:12" ht="13.9" customHeight="1">
      <c r="A18" s="4">
        <v>2020</v>
      </c>
      <c r="B18" s="4">
        <v>76</v>
      </c>
      <c r="C18" s="4" t="s">
        <v>14</v>
      </c>
      <c r="D18" s="4">
        <v>2620</v>
      </c>
      <c r="E18" s="4">
        <v>264</v>
      </c>
      <c r="F18" s="4">
        <v>5353</v>
      </c>
      <c r="G18" s="7">
        <v>1656</v>
      </c>
      <c r="H18" s="7">
        <v>2166</v>
      </c>
      <c r="I18" s="4">
        <v>148</v>
      </c>
      <c r="J18" s="7">
        <f t="shared" si="0"/>
        <v>12207</v>
      </c>
      <c r="K18" s="7">
        <f t="shared" si="1"/>
        <v>9323</v>
      </c>
      <c r="L18" s="8">
        <f t="shared" si="2"/>
        <v>0.76374211517981483</v>
      </c>
    </row>
    <row r="19" spans="1:12" ht="13.9" customHeight="1">
      <c r="A19" s="4">
        <v>2021</v>
      </c>
      <c r="B19" s="4">
        <v>76</v>
      </c>
      <c r="C19" s="4" t="s">
        <v>14</v>
      </c>
      <c r="D19" s="4">
        <v>2620</v>
      </c>
      <c r="E19" s="4">
        <v>270</v>
      </c>
      <c r="F19" s="4">
        <v>5340</v>
      </c>
      <c r="G19" s="7">
        <v>1553</v>
      </c>
      <c r="H19" s="7">
        <v>2633</v>
      </c>
      <c r="I19" s="4">
        <v>149</v>
      </c>
      <c r="J19" s="7">
        <f t="shared" si="0"/>
        <v>12565</v>
      </c>
      <c r="K19" s="7">
        <f t="shared" si="1"/>
        <v>9675</v>
      </c>
      <c r="L19" s="8">
        <f t="shared" si="2"/>
        <v>0.76999602069239947</v>
      </c>
    </row>
    <row r="20" spans="1:12" ht="13.9" customHeight="1">
      <c r="A20" s="4">
        <v>2022</v>
      </c>
      <c r="B20" s="4">
        <v>76</v>
      </c>
      <c r="C20" s="4" t="s">
        <v>14</v>
      </c>
      <c r="D20" s="4">
        <v>2620</v>
      </c>
      <c r="E20" s="4">
        <v>291</v>
      </c>
      <c r="F20" s="4">
        <v>5337</v>
      </c>
      <c r="G20" s="7">
        <v>1639</v>
      </c>
      <c r="H20" s="7">
        <v>3169</v>
      </c>
      <c r="I20" s="4">
        <v>150</v>
      </c>
      <c r="J20" s="7">
        <f t="shared" si="0"/>
        <v>13206</v>
      </c>
      <c r="K20" s="7">
        <f t="shared" si="1"/>
        <v>10295</v>
      </c>
      <c r="L20" s="8">
        <f t="shared" si="2"/>
        <v>0.77956989247311825</v>
      </c>
    </row>
    <row r="21" spans="1:12" ht="13.9" customHeight="1">
      <c r="A21" s="4">
        <v>2023</v>
      </c>
      <c r="B21" s="4">
        <v>76</v>
      </c>
      <c r="C21" s="4" t="s">
        <v>14</v>
      </c>
      <c r="D21" s="4">
        <v>2620</v>
      </c>
      <c r="E21" s="4">
        <v>299</v>
      </c>
      <c r="F21" s="4">
        <v>5341</v>
      </c>
      <c r="G21" s="7">
        <v>1685</v>
      </c>
      <c r="H21" s="7">
        <v>3683</v>
      </c>
      <c r="I21" s="4">
        <v>151</v>
      </c>
      <c r="J21" s="7">
        <f t="shared" si="0"/>
        <v>13779</v>
      </c>
      <c r="K21" s="7">
        <f t="shared" si="1"/>
        <v>10860</v>
      </c>
      <c r="L21" s="8">
        <f t="shared" si="2"/>
        <v>0.78815588939690839</v>
      </c>
    </row>
    <row r="22" spans="1:12" ht="13.9" customHeight="1">
      <c r="A22" s="4">
        <v>2024</v>
      </c>
      <c r="B22" s="4">
        <v>76</v>
      </c>
      <c r="C22" s="4" t="s">
        <v>14</v>
      </c>
      <c r="D22" s="4">
        <v>2620</v>
      </c>
      <c r="E22" s="4">
        <v>286</v>
      </c>
      <c r="F22" s="4">
        <v>5345</v>
      </c>
      <c r="G22" s="7">
        <v>1750</v>
      </c>
      <c r="H22" s="7">
        <v>4430</v>
      </c>
      <c r="I22" s="4">
        <v>151</v>
      </c>
      <c r="J22" s="7">
        <f t="shared" si="0"/>
        <v>14582</v>
      </c>
      <c r="K22" s="7">
        <f t="shared" si="1"/>
        <v>11676</v>
      </c>
      <c r="L22" s="8">
        <f t="shared" si="2"/>
        <v>0.80071320806473734</v>
      </c>
    </row>
    <row r="23" spans="1:12" ht="13.9" customHeight="1">
      <c r="F23" s="9"/>
      <c r="G23" s="9"/>
      <c r="H23" s="9"/>
      <c r="I23" s="9"/>
    </row>
    <row r="24" spans="1:12" ht="13.9" customHeight="1">
      <c r="A24" s="4" t="s">
        <v>15</v>
      </c>
    </row>
    <row r="25" spans="1:12" ht="13.9" customHeight="1">
      <c r="A25" s="4" t="s">
        <v>16</v>
      </c>
    </row>
    <row r="27" spans="1:12" ht="13.9" customHeight="1">
      <c r="A27"/>
      <c r="B27"/>
      <c r="C27"/>
      <c r="D27"/>
      <c r="E27"/>
      <c r="F27"/>
      <c r="G27"/>
      <c r="H27"/>
      <c r="I27"/>
    </row>
    <row r="28" spans="1:12" ht="13.9" customHeight="1">
      <c r="A28"/>
      <c r="B28"/>
      <c r="C28"/>
      <c r="D28"/>
      <c r="E28"/>
      <c r="F28"/>
      <c r="G28"/>
      <c r="H28"/>
      <c r="I28"/>
    </row>
    <row r="29" spans="1:12" ht="13.9" customHeight="1">
      <c r="A29"/>
      <c r="B29"/>
      <c r="C29"/>
      <c r="D29"/>
      <c r="E29"/>
      <c r="F29"/>
      <c r="G29"/>
      <c r="H29"/>
      <c r="I29"/>
    </row>
    <row r="30" spans="1:12" ht="13.9" customHeight="1">
      <c r="A30"/>
      <c r="B30"/>
      <c r="C30"/>
      <c r="D30"/>
      <c r="E30"/>
      <c r="F30"/>
      <c r="G30"/>
      <c r="H30"/>
      <c r="I30"/>
    </row>
    <row r="31" spans="1:12" ht="13.9" customHeight="1">
      <c r="A31"/>
      <c r="B31"/>
      <c r="C31"/>
      <c r="D31"/>
      <c r="E31"/>
      <c r="F31"/>
      <c r="G31"/>
      <c r="H31"/>
      <c r="I31"/>
    </row>
    <row r="32" spans="1:12" ht="13.9" customHeight="1">
      <c r="A32"/>
      <c r="B32"/>
      <c r="C32"/>
      <c r="D32"/>
      <c r="E32"/>
      <c r="F32"/>
      <c r="G32"/>
      <c r="H32"/>
      <c r="I32"/>
    </row>
    <row r="33" spans="1:9" ht="13.9" customHeight="1">
      <c r="A33"/>
      <c r="B33"/>
      <c r="C33"/>
      <c r="D33"/>
      <c r="E33"/>
      <c r="F33"/>
      <c r="G33"/>
      <c r="H33"/>
      <c r="I33"/>
    </row>
    <row r="34" spans="1:9" ht="13.9" customHeight="1">
      <c r="A34"/>
      <c r="B34"/>
      <c r="C34"/>
      <c r="D34"/>
      <c r="E34"/>
      <c r="F34"/>
      <c r="G34"/>
      <c r="H34"/>
      <c r="I34"/>
    </row>
    <row r="35" spans="1:9" ht="13.9" customHeight="1">
      <c r="A35"/>
      <c r="B35"/>
      <c r="C35"/>
      <c r="D35"/>
      <c r="E35"/>
      <c r="F35"/>
      <c r="G35"/>
      <c r="H35"/>
      <c r="I35"/>
    </row>
    <row r="36" spans="1:9" ht="13.9" customHeight="1">
      <c r="A36"/>
      <c r="B36"/>
      <c r="C36"/>
      <c r="D36"/>
      <c r="E36"/>
      <c r="F36"/>
      <c r="G36"/>
      <c r="H36"/>
      <c r="I36"/>
    </row>
    <row r="37" spans="1:9" ht="13.9" customHeight="1">
      <c r="A37"/>
      <c r="B37"/>
      <c r="C37"/>
      <c r="D37"/>
      <c r="E37"/>
      <c r="F37"/>
      <c r="G37"/>
      <c r="H37"/>
      <c r="I37"/>
    </row>
    <row r="38" spans="1:9" ht="13.9" customHeight="1">
      <c r="A38"/>
      <c r="B38"/>
      <c r="C38"/>
      <c r="D38"/>
      <c r="E38"/>
      <c r="F38"/>
      <c r="G38"/>
      <c r="H38"/>
      <c r="I38"/>
    </row>
    <row r="39" spans="1:9" ht="13.9" customHeight="1">
      <c r="A39"/>
      <c r="B39"/>
      <c r="C39"/>
      <c r="D39"/>
      <c r="E39"/>
      <c r="F39"/>
      <c r="G39"/>
      <c r="H39"/>
      <c r="I39"/>
    </row>
    <row r="40" spans="1:9" ht="13.9" customHeight="1">
      <c r="A40"/>
      <c r="B40"/>
      <c r="C40"/>
      <c r="D40"/>
      <c r="E40"/>
      <c r="F40"/>
      <c r="G40"/>
      <c r="H40"/>
      <c r="I40"/>
    </row>
    <row r="41" spans="1:9" ht="13.9" customHeight="1">
      <c r="A41"/>
      <c r="B41"/>
      <c r="C41"/>
      <c r="D41"/>
      <c r="E41"/>
      <c r="F41"/>
      <c r="G41"/>
      <c r="H41"/>
      <c r="I41"/>
    </row>
    <row r="42" spans="1:9" ht="13.9" customHeight="1">
      <c r="A42"/>
      <c r="B42"/>
      <c r="C42"/>
      <c r="D42"/>
      <c r="E42"/>
      <c r="F42"/>
      <c r="G42"/>
      <c r="H42"/>
      <c r="I42"/>
    </row>
    <row r="43" spans="1:9" ht="13.9" customHeight="1">
      <c r="A43"/>
      <c r="B43"/>
      <c r="C43"/>
      <c r="D43"/>
      <c r="E43"/>
      <c r="F43"/>
      <c r="G43"/>
      <c r="H43"/>
      <c r="I43"/>
    </row>
    <row r="44" spans="1:9" ht="13.9" customHeight="1">
      <c r="A44"/>
      <c r="B44"/>
      <c r="C44"/>
      <c r="D44"/>
      <c r="E44"/>
      <c r="F44"/>
      <c r="G44"/>
      <c r="H44"/>
      <c r="I44"/>
    </row>
  </sheetData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3"/>
  <sheetViews>
    <sheetView zoomScaleNormal="100" workbookViewId="0">
      <selection activeCell="A55" sqref="A55"/>
    </sheetView>
  </sheetViews>
  <sheetFormatPr baseColWidth="10" defaultColWidth="10.5" defaultRowHeight="13.9" customHeight="1"/>
  <cols>
    <col min="1" max="3" width="10.4140625" style="4" customWidth="1"/>
    <col min="4" max="12" width="13" style="4" customWidth="1"/>
    <col min="13" max="13" width="17.9140625" style="4" customWidth="1"/>
    <col min="14" max="257" width="10.4140625" style="4" customWidth="1"/>
    <col min="258" max="1024" width="10.83203125" style="4" customWidth="1"/>
  </cols>
  <sheetData>
    <row r="1" spans="1:17" ht="22.75" customHeight="1">
      <c r="A1" s="5" t="s">
        <v>17</v>
      </c>
    </row>
    <row r="2" spans="1:17" ht="13.9" customHeight="1">
      <c r="D2" s="6"/>
    </row>
    <row r="3" spans="1:17" ht="77.650000000000006" customHeight="1">
      <c r="A3" s="6" t="s">
        <v>2</v>
      </c>
      <c r="B3" s="6" t="s">
        <v>3</v>
      </c>
      <c r="C3" s="6" t="s">
        <v>4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</row>
    <row r="4" spans="1:17" ht="13.9" customHeight="1">
      <c r="A4" s="4">
        <v>2008</v>
      </c>
      <c r="B4" s="4">
        <v>76</v>
      </c>
      <c r="C4" s="4" t="s">
        <v>14</v>
      </c>
      <c r="D4" s="7">
        <v>17650</v>
      </c>
      <c r="E4" s="7">
        <v>932</v>
      </c>
      <c r="F4" s="7">
        <v>11956</v>
      </c>
      <c r="G4" s="7">
        <v>1103</v>
      </c>
      <c r="H4" s="7">
        <v>7</v>
      </c>
      <c r="I4" s="7">
        <v>424</v>
      </c>
      <c r="J4" s="10">
        <v>32072</v>
      </c>
      <c r="K4" s="10">
        <v>13490</v>
      </c>
      <c r="L4" s="8">
        <v>0.42061611374407598</v>
      </c>
      <c r="M4" s="8">
        <f t="shared" ref="M4:M20" si="0">F4/K4</f>
        <v>0.88628613787991106</v>
      </c>
      <c r="N4" s="8"/>
      <c r="O4" s="8"/>
      <c r="P4" s="8"/>
      <c r="Q4" s="8"/>
    </row>
    <row r="5" spans="1:17" ht="13.9" customHeight="1">
      <c r="A5" s="4">
        <v>2009</v>
      </c>
      <c r="B5" s="4">
        <v>76</v>
      </c>
      <c r="C5" s="4" t="s">
        <v>14</v>
      </c>
      <c r="D5" s="7">
        <v>19796</v>
      </c>
      <c r="E5" s="7">
        <v>744</v>
      </c>
      <c r="F5" s="7">
        <v>11360</v>
      </c>
      <c r="G5" s="7">
        <v>1421</v>
      </c>
      <c r="H5" s="7">
        <v>54.9</v>
      </c>
      <c r="I5" s="7">
        <v>520</v>
      </c>
      <c r="J5" s="10">
        <v>33895.9</v>
      </c>
      <c r="K5" s="10">
        <v>13355.9</v>
      </c>
      <c r="L5" s="8">
        <v>0.39402700621609099</v>
      </c>
      <c r="M5" s="8">
        <f t="shared" si="0"/>
        <v>0.85056042647818575</v>
      </c>
      <c r="N5" s="8"/>
      <c r="O5" s="8"/>
      <c r="P5" s="8"/>
      <c r="Q5" s="8"/>
    </row>
    <row r="6" spans="1:17" ht="13.9" customHeight="1">
      <c r="A6" s="4">
        <v>2010</v>
      </c>
      <c r="B6" s="4">
        <v>76</v>
      </c>
      <c r="C6" s="4" t="s">
        <v>14</v>
      </c>
      <c r="D6" s="7">
        <v>17879</v>
      </c>
      <c r="E6" s="7">
        <v>817</v>
      </c>
      <c r="F6" s="7">
        <v>12003</v>
      </c>
      <c r="G6" s="7">
        <v>1757</v>
      </c>
      <c r="H6" s="7">
        <v>114.3</v>
      </c>
      <c r="I6" s="7">
        <v>509</v>
      </c>
      <c r="J6" s="10">
        <v>33079.300000000003</v>
      </c>
      <c r="K6" s="10">
        <v>14383.3</v>
      </c>
      <c r="L6" s="8">
        <v>0.43481270764496199</v>
      </c>
      <c r="M6" s="8">
        <f t="shared" si="0"/>
        <v>0.83450946583885488</v>
      </c>
      <c r="N6" s="8"/>
      <c r="O6" s="8"/>
      <c r="P6" s="8"/>
      <c r="Q6" s="8"/>
    </row>
    <row r="7" spans="1:17" ht="13.9" customHeight="1">
      <c r="A7" s="4">
        <v>2011</v>
      </c>
      <c r="B7" s="4">
        <v>76</v>
      </c>
      <c r="C7" s="4" t="s">
        <v>14</v>
      </c>
      <c r="D7" s="7">
        <v>18594.8</v>
      </c>
      <c r="E7" s="7">
        <v>545.1</v>
      </c>
      <c r="F7" s="7">
        <v>9381.2999999999993</v>
      </c>
      <c r="G7" s="7">
        <v>1815.1</v>
      </c>
      <c r="H7" s="7">
        <v>447.1</v>
      </c>
      <c r="I7" s="7">
        <v>594</v>
      </c>
      <c r="J7" s="10">
        <v>31377.4</v>
      </c>
      <c r="K7" s="10">
        <v>12237.5</v>
      </c>
      <c r="L7" s="8">
        <v>0.39001000720263601</v>
      </c>
      <c r="M7" s="8">
        <f t="shared" si="0"/>
        <v>0.76660265577119502</v>
      </c>
      <c r="N7" s="8"/>
      <c r="O7" s="8"/>
      <c r="P7" s="8"/>
      <c r="Q7" s="8"/>
    </row>
    <row r="8" spans="1:17" ht="13.9" customHeight="1">
      <c r="A8" s="4">
        <v>2012</v>
      </c>
      <c r="B8" s="4">
        <v>76</v>
      </c>
      <c r="C8" s="4" t="s">
        <v>14</v>
      </c>
      <c r="D8" s="7">
        <v>15707</v>
      </c>
      <c r="E8" s="7">
        <v>558</v>
      </c>
      <c r="F8" s="7">
        <v>10435</v>
      </c>
      <c r="G8" s="7">
        <v>2072.5</v>
      </c>
      <c r="H8" s="7">
        <v>894.6</v>
      </c>
      <c r="I8" s="7">
        <v>623</v>
      </c>
      <c r="J8" s="10">
        <v>30290.1</v>
      </c>
      <c r="K8" s="10">
        <v>14025.1</v>
      </c>
      <c r="L8" s="8">
        <v>0.46302587314006899</v>
      </c>
      <c r="M8" s="8">
        <f t="shared" si="0"/>
        <v>0.74402321552074491</v>
      </c>
      <c r="N8" s="8"/>
      <c r="O8" s="8"/>
      <c r="P8" s="8"/>
      <c r="Q8" s="8"/>
    </row>
    <row r="9" spans="1:17" ht="13.9" customHeight="1">
      <c r="A9" s="4">
        <v>2013</v>
      </c>
      <c r="B9" s="4">
        <v>76</v>
      </c>
      <c r="C9" s="4" t="s">
        <v>14</v>
      </c>
      <c r="D9" s="7">
        <v>19099</v>
      </c>
      <c r="E9" s="7">
        <v>306.5</v>
      </c>
      <c r="F9" s="7">
        <v>13544.7</v>
      </c>
      <c r="G9" s="7">
        <v>2197.1</v>
      </c>
      <c r="H9" s="7">
        <v>989.8</v>
      </c>
      <c r="I9" s="7">
        <v>698.8</v>
      </c>
      <c r="J9" s="10">
        <v>36835.9</v>
      </c>
      <c r="K9" s="10">
        <v>17430.400000000001</v>
      </c>
      <c r="L9" s="8">
        <v>0.47319055595220999</v>
      </c>
      <c r="M9" s="8">
        <f t="shared" si="0"/>
        <v>0.77707338902147971</v>
      </c>
      <c r="N9" s="8"/>
      <c r="O9" s="8"/>
      <c r="P9" s="8"/>
      <c r="Q9" s="8"/>
    </row>
    <row r="10" spans="1:17" ht="13.9" customHeight="1">
      <c r="A10" s="4">
        <v>2014</v>
      </c>
      <c r="B10" s="4">
        <v>76</v>
      </c>
      <c r="C10" s="4" t="s">
        <v>14</v>
      </c>
      <c r="D10" s="7">
        <v>14927</v>
      </c>
      <c r="E10" s="7">
        <v>242</v>
      </c>
      <c r="F10" s="7">
        <v>12925</v>
      </c>
      <c r="G10" s="7">
        <v>2078</v>
      </c>
      <c r="H10" s="7">
        <v>1305</v>
      </c>
      <c r="I10" s="7">
        <v>673</v>
      </c>
      <c r="J10" s="10">
        <v>32333.3</v>
      </c>
      <c r="K10" s="10">
        <v>17164.2</v>
      </c>
      <c r="L10" s="8">
        <v>0.53085209366195196</v>
      </c>
      <c r="M10" s="8">
        <f t="shared" si="0"/>
        <v>0.75302082240943358</v>
      </c>
      <c r="N10" s="8"/>
      <c r="O10" s="8"/>
      <c r="P10" s="8"/>
      <c r="Q10" s="8"/>
    </row>
    <row r="11" spans="1:17" ht="13.9" customHeight="1">
      <c r="A11" s="4">
        <v>2015</v>
      </c>
      <c r="B11" s="4">
        <v>76</v>
      </c>
      <c r="C11" s="4" t="s">
        <v>14</v>
      </c>
      <c r="D11" s="7">
        <v>18749</v>
      </c>
      <c r="E11" s="7">
        <v>258</v>
      </c>
      <c r="F11" s="7">
        <v>10584</v>
      </c>
      <c r="G11" s="7">
        <v>2318</v>
      </c>
      <c r="H11" s="7">
        <v>1604</v>
      </c>
      <c r="I11" s="7">
        <v>706</v>
      </c>
      <c r="J11" s="10">
        <v>34236.400000000001</v>
      </c>
      <c r="K11" s="10">
        <v>15228.2</v>
      </c>
      <c r="L11" s="8">
        <v>0.44479559766797899</v>
      </c>
      <c r="M11" s="8">
        <f t="shared" si="0"/>
        <v>0.69502633272481318</v>
      </c>
      <c r="N11" s="8"/>
      <c r="O11" s="8"/>
      <c r="P11" s="8"/>
      <c r="Q11" s="8"/>
    </row>
    <row r="12" spans="1:17" ht="13.9" customHeight="1">
      <c r="A12" s="4">
        <v>2016</v>
      </c>
      <c r="B12" s="4">
        <v>76</v>
      </c>
      <c r="C12" s="4" t="s">
        <v>14</v>
      </c>
      <c r="D12" s="7">
        <v>19804</v>
      </c>
      <c r="E12" s="7">
        <v>297</v>
      </c>
      <c r="F12" s="7">
        <v>11115</v>
      </c>
      <c r="G12" s="7">
        <v>2575</v>
      </c>
      <c r="H12" s="7">
        <v>1849</v>
      </c>
      <c r="I12" s="7">
        <v>762</v>
      </c>
      <c r="J12" s="10">
        <v>36412.800000000003</v>
      </c>
      <c r="K12" s="10">
        <v>16309.6</v>
      </c>
      <c r="L12" s="8">
        <v>0.44790842780560702</v>
      </c>
      <c r="M12" s="8">
        <f t="shared" si="0"/>
        <v>0.68150046598322456</v>
      </c>
      <c r="N12" s="8"/>
      <c r="O12" s="8"/>
      <c r="P12" s="8"/>
      <c r="Q12" s="8"/>
    </row>
    <row r="13" spans="1:17" ht="13.9" customHeight="1">
      <c r="A13" s="4">
        <v>2017</v>
      </c>
      <c r="B13" s="4">
        <v>76</v>
      </c>
      <c r="C13" s="4" t="s">
        <v>14</v>
      </c>
      <c r="D13" s="7">
        <v>17768</v>
      </c>
      <c r="E13" s="7">
        <v>268</v>
      </c>
      <c r="F13" s="7">
        <v>9419</v>
      </c>
      <c r="G13" s="7">
        <v>3045</v>
      </c>
      <c r="H13" s="7">
        <v>2076</v>
      </c>
      <c r="I13" s="7">
        <v>758</v>
      </c>
      <c r="J13" s="10">
        <v>33421.4</v>
      </c>
      <c r="K13" s="10">
        <v>15384.5</v>
      </c>
      <c r="L13" s="8">
        <v>0.46031883763097903</v>
      </c>
      <c r="M13" s="8">
        <f t="shared" si="0"/>
        <v>0.61223959179693843</v>
      </c>
      <c r="N13" s="8"/>
      <c r="O13" s="8"/>
      <c r="P13" s="8"/>
      <c r="Q13" s="8"/>
    </row>
    <row r="14" spans="1:17" ht="13.9" customHeight="1">
      <c r="A14" s="4">
        <v>2018</v>
      </c>
      <c r="B14" s="4">
        <v>76</v>
      </c>
      <c r="C14" s="4" t="s">
        <v>14</v>
      </c>
      <c r="D14" s="7">
        <v>17155</v>
      </c>
      <c r="E14" s="7">
        <v>300</v>
      </c>
      <c r="F14" s="7">
        <v>13906</v>
      </c>
      <c r="G14" s="7">
        <v>3252</v>
      </c>
      <c r="H14" s="7">
        <v>2217</v>
      </c>
      <c r="I14" s="7">
        <v>720</v>
      </c>
      <c r="J14" s="10">
        <v>37603.800000000003</v>
      </c>
      <c r="K14" s="10">
        <v>20148.8</v>
      </c>
      <c r="L14" s="8">
        <v>0.535818188587324</v>
      </c>
      <c r="M14" s="8">
        <f t="shared" si="0"/>
        <v>0.69016517112681652</v>
      </c>
      <c r="N14" s="8"/>
      <c r="O14" s="8"/>
      <c r="P14" s="8"/>
      <c r="Q14" s="8"/>
    </row>
    <row r="15" spans="1:17" ht="13.9" customHeight="1">
      <c r="A15" s="4">
        <v>2019</v>
      </c>
      <c r="B15" s="4">
        <v>76</v>
      </c>
      <c r="C15" s="4" t="s">
        <v>14</v>
      </c>
      <c r="D15" s="7">
        <v>16952</v>
      </c>
      <c r="E15" s="7">
        <v>308</v>
      </c>
      <c r="F15" s="7">
        <v>9956</v>
      </c>
      <c r="G15" s="7">
        <v>3735</v>
      </c>
      <c r="H15" s="7">
        <v>2581</v>
      </c>
      <c r="I15" s="7">
        <v>762</v>
      </c>
      <c r="J15" s="10">
        <v>34311</v>
      </c>
      <c r="K15" s="10">
        <v>17051</v>
      </c>
      <c r="L15" s="8">
        <v>0.49695432951531598</v>
      </c>
      <c r="M15" s="8">
        <f t="shared" si="0"/>
        <v>0.58389537270541314</v>
      </c>
      <c r="N15" s="8"/>
      <c r="O15" s="8"/>
      <c r="P15" s="8"/>
      <c r="Q15" s="8"/>
    </row>
    <row r="16" spans="1:17" ht="13.9" customHeight="1">
      <c r="A16" s="4">
        <v>2020</v>
      </c>
      <c r="B16" s="4">
        <v>76</v>
      </c>
      <c r="C16" s="4" t="s">
        <v>14</v>
      </c>
      <c r="D16" s="7">
        <v>16219</v>
      </c>
      <c r="E16" s="7">
        <v>302</v>
      </c>
      <c r="F16" s="7">
        <v>11425</v>
      </c>
      <c r="G16" s="7">
        <v>3612</v>
      </c>
      <c r="H16" s="7">
        <v>2699</v>
      </c>
      <c r="I16" s="7">
        <v>706</v>
      </c>
      <c r="J16" s="10">
        <v>35000</v>
      </c>
      <c r="K16" s="10">
        <v>18479</v>
      </c>
      <c r="L16" s="8">
        <v>0.52797142857142898</v>
      </c>
      <c r="M16" s="8">
        <f t="shared" si="0"/>
        <v>0.61826938687158395</v>
      </c>
      <c r="N16" s="8"/>
      <c r="O16" s="8"/>
      <c r="P16" s="8"/>
      <c r="Q16" s="8"/>
    </row>
    <row r="17" spans="1:17" ht="13.9" customHeight="1">
      <c r="A17" s="4">
        <v>2021</v>
      </c>
      <c r="B17" s="4">
        <v>76</v>
      </c>
      <c r="C17" s="4" t="s">
        <v>14</v>
      </c>
      <c r="D17" s="7">
        <v>14815</v>
      </c>
      <c r="E17" s="7">
        <v>322</v>
      </c>
      <c r="F17" s="7">
        <v>10260</v>
      </c>
      <c r="G17" s="7">
        <v>3476</v>
      </c>
      <c r="H17" s="7">
        <v>3020</v>
      </c>
      <c r="I17" s="7">
        <v>687</v>
      </c>
      <c r="J17" s="10">
        <f>SUM(D17:I17)</f>
        <v>32580</v>
      </c>
      <c r="K17" s="10">
        <f>SUM(F17:I17)</f>
        <v>17443</v>
      </c>
      <c r="L17" s="8">
        <f>K17/J17</f>
        <v>0.53538980969920191</v>
      </c>
      <c r="M17" s="8">
        <f t="shared" si="0"/>
        <v>0.58820157083070568</v>
      </c>
      <c r="N17" s="8"/>
      <c r="O17" s="8"/>
      <c r="P17" s="8"/>
      <c r="Q17" s="8"/>
    </row>
    <row r="18" spans="1:17" ht="13.9" customHeight="1">
      <c r="A18" s="4">
        <v>2022</v>
      </c>
      <c r="B18" s="4">
        <v>76</v>
      </c>
      <c r="C18" s="4" t="s">
        <v>14</v>
      </c>
      <c r="D18" s="7">
        <v>12144</v>
      </c>
      <c r="E18" s="7">
        <v>302</v>
      </c>
      <c r="F18" s="7">
        <v>9114</v>
      </c>
      <c r="G18" s="7">
        <v>3124</v>
      </c>
      <c r="H18" s="7">
        <v>3905</v>
      </c>
      <c r="I18" s="7">
        <v>803</v>
      </c>
      <c r="J18" s="10">
        <f>SUM(D18:I18)</f>
        <v>29392</v>
      </c>
      <c r="K18" s="10">
        <f>SUM(F18:I18)</f>
        <v>16946</v>
      </c>
      <c r="L18" s="8">
        <f>K18/J18</f>
        <v>0.5765514425694066</v>
      </c>
      <c r="M18" s="8">
        <f t="shared" si="0"/>
        <v>0.53782603564262954</v>
      </c>
      <c r="N18" s="8"/>
      <c r="O18" s="8"/>
      <c r="P18" s="8"/>
      <c r="Q18" s="8"/>
    </row>
    <row r="19" spans="1:17" ht="13.9" customHeight="1">
      <c r="A19" s="4">
        <v>2023</v>
      </c>
      <c r="B19" s="4">
        <v>76</v>
      </c>
      <c r="C19" s="4" t="s">
        <v>14</v>
      </c>
      <c r="D19" s="7">
        <v>4523</v>
      </c>
      <c r="E19" s="7">
        <v>270</v>
      </c>
      <c r="F19" s="7">
        <v>9264</v>
      </c>
      <c r="G19" s="7">
        <v>3505</v>
      </c>
      <c r="H19" s="7">
        <v>4555</v>
      </c>
      <c r="I19" s="7">
        <v>818</v>
      </c>
      <c r="J19" s="10">
        <f>SUM(D19:I19)</f>
        <v>22935</v>
      </c>
      <c r="K19" s="10">
        <f>SUM(F19:I19)</f>
        <v>18142</v>
      </c>
      <c r="L19" s="8">
        <f>K19/J19</f>
        <v>0.79101809461521688</v>
      </c>
      <c r="M19" s="8">
        <f t="shared" si="0"/>
        <v>0.51063829787234039</v>
      </c>
      <c r="N19" s="8"/>
      <c r="O19" s="8"/>
      <c r="P19" s="8"/>
      <c r="Q19" s="8"/>
    </row>
    <row r="20" spans="1:17" ht="13.9" customHeight="1">
      <c r="A20" s="4">
        <v>2024</v>
      </c>
      <c r="B20" s="4">
        <v>76</v>
      </c>
      <c r="C20" s="4" t="s">
        <v>14</v>
      </c>
      <c r="D20" s="7">
        <v>16656</v>
      </c>
      <c r="E20" s="7">
        <v>189</v>
      </c>
      <c r="F20" s="7">
        <v>12897</v>
      </c>
      <c r="G20" s="7">
        <v>3701</v>
      </c>
      <c r="H20" s="7">
        <v>5053</v>
      </c>
      <c r="I20" s="7">
        <v>920</v>
      </c>
      <c r="J20" s="10">
        <f>SUM(D20:I20)</f>
        <v>39416</v>
      </c>
      <c r="K20" s="10">
        <f>SUM(F20:I20)</f>
        <v>22571</v>
      </c>
      <c r="L20" s="8">
        <f>K20/J20</f>
        <v>0.57263547797848591</v>
      </c>
      <c r="M20" s="8">
        <f t="shared" si="0"/>
        <v>0.57139692525807451</v>
      </c>
      <c r="N20" s="8"/>
      <c r="O20" s="8"/>
      <c r="P20" s="8"/>
      <c r="Q20" s="8"/>
    </row>
    <row r="22" spans="1:17" ht="13.9" customHeight="1">
      <c r="A22" s="4" t="s">
        <v>28</v>
      </c>
    </row>
    <row r="24" spans="1:17" ht="13.9" customHeight="1">
      <c r="A24"/>
      <c r="B24"/>
      <c r="C24"/>
      <c r="D24"/>
      <c r="E24"/>
      <c r="F24"/>
      <c r="G24"/>
      <c r="H24"/>
      <c r="I24"/>
    </row>
    <row r="25" spans="1:17" ht="13.9" customHeight="1">
      <c r="A25"/>
      <c r="B25"/>
      <c r="C25"/>
      <c r="D25"/>
      <c r="E25"/>
      <c r="F25"/>
      <c r="G25"/>
      <c r="H25"/>
      <c r="I25"/>
    </row>
    <row r="26" spans="1:17" ht="13.9" customHeight="1">
      <c r="A26"/>
      <c r="B26"/>
      <c r="C26"/>
      <c r="D26"/>
      <c r="E26"/>
      <c r="F26"/>
      <c r="G26"/>
      <c r="H26"/>
      <c r="I26"/>
    </row>
    <row r="27" spans="1:17" ht="13.9" customHeight="1">
      <c r="A27"/>
      <c r="B27"/>
      <c r="C27"/>
      <c r="D27"/>
      <c r="E27"/>
      <c r="F27"/>
      <c r="G27"/>
      <c r="H27"/>
      <c r="I27"/>
    </row>
    <row r="28" spans="1:17" ht="13.9" customHeight="1">
      <c r="A28"/>
      <c r="B28"/>
      <c r="C28"/>
      <c r="D28"/>
      <c r="E28"/>
      <c r="F28"/>
      <c r="G28"/>
      <c r="H28"/>
      <c r="I28"/>
    </row>
    <row r="29" spans="1:17" ht="13.9" customHeight="1">
      <c r="A29"/>
      <c r="B29"/>
      <c r="C29"/>
      <c r="D29"/>
      <c r="E29"/>
      <c r="F29"/>
      <c r="G29"/>
      <c r="H29"/>
      <c r="I29"/>
    </row>
    <row r="30" spans="1:17" ht="13.9" customHeight="1">
      <c r="A30"/>
      <c r="B30"/>
      <c r="C30"/>
      <c r="D30"/>
      <c r="E30"/>
      <c r="F30"/>
      <c r="G30"/>
      <c r="H30"/>
      <c r="I30"/>
    </row>
    <row r="31" spans="1:17" ht="13.9" customHeight="1">
      <c r="A31"/>
      <c r="B31"/>
      <c r="C31"/>
      <c r="D31"/>
      <c r="E31"/>
      <c r="F31"/>
      <c r="G31"/>
      <c r="H31"/>
      <c r="I31"/>
    </row>
    <row r="32" spans="1:17" ht="13.9" customHeight="1">
      <c r="A32"/>
      <c r="B32"/>
      <c r="C32"/>
      <c r="D32"/>
      <c r="E32"/>
      <c r="F32"/>
      <c r="G32"/>
      <c r="H32"/>
      <c r="I32"/>
    </row>
    <row r="33" spans="1:9" ht="13.9" customHeight="1">
      <c r="A33"/>
      <c r="B33"/>
      <c r="C33"/>
      <c r="D33"/>
      <c r="E33"/>
      <c r="F33"/>
      <c r="G33"/>
      <c r="H33"/>
      <c r="I33"/>
    </row>
    <row r="34" spans="1:9" ht="13.9" customHeight="1">
      <c r="A34"/>
      <c r="B34"/>
      <c r="C34"/>
      <c r="D34"/>
      <c r="E34"/>
      <c r="F34"/>
      <c r="G34"/>
      <c r="H34"/>
      <c r="I34"/>
    </row>
    <row r="35" spans="1:9" ht="13.9" customHeight="1">
      <c r="A35"/>
      <c r="B35"/>
      <c r="C35"/>
      <c r="D35"/>
      <c r="E35"/>
      <c r="F35"/>
      <c r="G35"/>
      <c r="H35"/>
      <c r="I35"/>
    </row>
    <row r="36" spans="1:9" ht="13.9" customHeight="1">
      <c r="A36"/>
      <c r="B36"/>
      <c r="C36"/>
      <c r="D36"/>
      <c r="E36"/>
      <c r="F36"/>
      <c r="G36"/>
      <c r="H36"/>
      <c r="I36"/>
    </row>
    <row r="37" spans="1:9" ht="13.9" customHeight="1">
      <c r="A37"/>
      <c r="B37"/>
      <c r="C37"/>
      <c r="D37"/>
      <c r="E37"/>
      <c r="F37"/>
      <c r="G37"/>
      <c r="H37"/>
      <c r="I37"/>
    </row>
    <row r="38" spans="1:9" ht="13.9" customHeight="1">
      <c r="A38"/>
      <c r="B38"/>
      <c r="C38"/>
      <c r="D38"/>
      <c r="E38"/>
      <c r="F38"/>
      <c r="G38"/>
      <c r="H38"/>
      <c r="I38"/>
    </row>
    <row r="39" spans="1:9" ht="13.9" customHeight="1">
      <c r="A39"/>
      <c r="B39"/>
      <c r="C39"/>
      <c r="D39"/>
      <c r="E39"/>
      <c r="F39"/>
      <c r="G39"/>
      <c r="H39"/>
      <c r="I39"/>
    </row>
    <row r="40" spans="1:9" ht="13.9" customHeight="1">
      <c r="A40"/>
      <c r="B40"/>
      <c r="C40"/>
      <c r="D40"/>
      <c r="E40"/>
      <c r="F40"/>
      <c r="G40"/>
      <c r="H40"/>
      <c r="I40"/>
    </row>
    <row r="41" spans="1:9" ht="13.9" customHeight="1">
      <c r="A41"/>
      <c r="B41"/>
      <c r="C41"/>
      <c r="D41"/>
      <c r="E41"/>
      <c r="F41"/>
      <c r="G41"/>
      <c r="H41"/>
      <c r="I41"/>
    </row>
    <row r="42" spans="1:9" ht="13.9" customHeight="1">
      <c r="A42"/>
      <c r="B42"/>
      <c r="C42"/>
      <c r="D42"/>
      <c r="E42"/>
      <c r="F42"/>
      <c r="G42"/>
      <c r="H42"/>
      <c r="I42"/>
    </row>
    <row r="43" spans="1:9" ht="13.9" customHeight="1">
      <c r="A43"/>
      <c r="B43"/>
      <c r="C43"/>
      <c r="D43"/>
      <c r="E43"/>
      <c r="F43"/>
      <c r="G43"/>
      <c r="H43"/>
      <c r="I43"/>
    </row>
  </sheetData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48576"/>
  <sheetViews>
    <sheetView zoomScaleNormal="100" workbookViewId="0">
      <selection activeCell="A31" sqref="A31"/>
    </sheetView>
  </sheetViews>
  <sheetFormatPr baseColWidth="10" defaultColWidth="10.5" defaultRowHeight="13.9" customHeight="1"/>
  <cols>
    <col min="1" max="1" width="7.4140625" style="4" customWidth="1"/>
    <col min="2" max="3" width="10.4140625" style="4" customWidth="1"/>
    <col min="4" max="10" width="13" style="4" customWidth="1"/>
    <col min="11" max="11" width="13.33203125" style="4" customWidth="1"/>
    <col min="12" max="257" width="10.4140625" style="4" customWidth="1"/>
    <col min="258" max="1024" width="10.83203125" style="4" customWidth="1"/>
  </cols>
  <sheetData>
    <row r="1" spans="1:12" ht="22.75" customHeight="1">
      <c r="A1" s="5" t="s">
        <v>29</v>
      </c>
    </row>
    <row r="3" spans="1:12" ht="66.75" customHeight="1">
      <c r="A3" s="6" t="s">
        <v>30</v>
      </c>
      <c r="B3" s="6" t="s">
        <v>31</v>
      </c>
      <c r="C3" s="6" t="s">
        <v>4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38</v>
      </c>
      <c r="K3" s="6"/>
      <c r="L3" s="6"/>
    </row>
    <row r="4" spans="1:12" ht="13.9" customHeight="1">
      <c r="A4" s="4">
        <v>2008</v>
      </c>
      <c r="B4" s="4" t="s">
        <v>14</v>
      </c>
      <c r="C4" s="4">
        <v>76</v>
      </c>
      <c r="D4" s="7">
        <v>10853.4</v>
      </c>
      <c r="E4" s="7">
        <v>316.5</v>
      </c>
      <c r="F4" s="7">
        <v>1103</v>
      </c>
      <c r="G4" s="7">
        <v>7</v>
      </c>
      <c r="H4" s="7">
        <v>12279.9</v>
      </c>
      <c r="I4" s="7">
        <v>0</v>
      </c>
      <c r="J4" s="7">
        <v>12279.9</v>
      </c>
    </row>
    <row r="5" spans="1:12" ht="13.9" customHeight="1">
      <c r="A5" s="4">
        <v>2009</v>
      </c>
      <c r="B5" s="4" t="s">
        <v>14</v>
      </c>
      <c r="C5" s="4">
        <v>76</v>
      </c>
      <c r="D5" s="7">
        <v>9862.9</v>
      </c>
      <c r="E5" s="7">
        <v>376.1</v>
      </c>
      <c r="F5" s="7">
        <v>1421</v>
      </c>
      <c r="G5" s="7">
        <v>54.9</v>
      </c>
      <c r="H5" s="7">
        <v>11714.9</v>
      </c>
      <c r="I5" s="7">
        <v>0</v>
      </c>
      <c r="J5" s="7">
        <v>11714.9</v>
      </c>
    </row>
    <row r="6" spans="1:12" ht="13.9" customHeight="1">
      <c r="A6" s="4">
        <v>2010</v>
      </c>
      <c r="B6" s="4" t="s">
        <v>14</v>
      </c>
      <c r="C6" s="4">
        <v>76</v>
      </c>
      <c r="D6" s="7">
        <v>10864.7</v>
      </c>
      <c r="E6" s="7">
        <v>393</v>
      </c>
      <c r="F6" s="7">
        <v>1757</v>
      </c>
      <c r="G6" s="7">
        <v>114.3</v>
      </c>
      <c r="H6" s="7">
        <v>13129</v>
      </c>
      <c r="I6" s="7">
        <v>0</v>
      </c>
      <c r="J6" s="7">
        <v>13129</v>
      </c>
    </row>
    <row r="7" spans="1:12" ht="13.9" customHeight="1">
      <c r="A7" s="4">
        <v>2011</v>
      </c>
      <c r="B7" s="4" t="s">
        <v>14</v>
      </c>
      <c r="C7" s="4">
        <v>76</v>
      </c>
      <c r="D7" s="7">
        <v>7740.1</v>
      </c>
      <c r="E7" s="7">
        <v>439.4</v>
      </c>
      <c r="F7" s="7">
        <v>1815.1</v>
      </c>
      <c r="G7" s="7">
        <v>447.1</v>
      </c>
      <c r="H7" s="7">
        <v>10441.700000000001</v>
      </c>
      <c r="I7" s="7">
        <v>0</v>
      </c>
      <c r="J7" s="7">
        <v>10441.700000000001</v>
      </c>
    </row>
    <row r="8" spans="1:12" ht="13.9" customHeight="1">
      <c r="A8" s="4">
        <v>2012</v>
      </c>
      <c r="B8" s="4" t="s">
        <v>14</v>
      </c>
      <c r="C8" s="4">
        <v>76</v>
      </c>
      <c r="D8" s="7">
        <v>8921.1</v>
      </c>
      <c r="E8" s="7">
        <v>468.6</v>
      </c>
      <c r="F8" s="7">
        <v>2072.5</v>
      </c>
      <c r="G8" s="7">
        <v>894.6</v>
      </c>
      <c r="H8" s="7">
        <v>12356.8</v>
      </c>
      <c r="I8" s="7">
        <v>0</v>
      </c>
      <c r="J8" s="7">
        <v>12356.8</v>
      </c>
    </row>
    <row r="9" spans="1:12" ht="13.9" customHeight="1">
      <c r="A9" s="4">
        <v>2013</v>
      </c>
      <c r="B9" s="4" t="s">
        <v>14</v>
      </c>
      <c r="C9" s="4">
        <v>76</v>
      </c>
      <c r="D9" s="7">
        <v>11961.5</v>
      </c>
      <c r="E9" s="7">
        <v>508.1</v>
      </c>
      <c r="F9" s="7">
        <v>2197.1</v>
      </c>
      <c r="G9" s="7">
        <v>989.8</v>
      </c>
      <c r="H9" s="7">
        <v>15656.5</v>
      </c>
      <c r="I9" s="7">
        <v>0</v>
      </c>
      <c r="J9" s="7">
        <v>15656.5</v>
      </c>
    </row>
    <row r="10" spans="1:12" ht="13.9" customHeight="1">
      <c r="A10" s="4">
        <v>2014</v>
      </c>
      <c r="B10" s="4" t="s">
        <v>14</v>
      </c>
      <c r="C10" s="4">
        <v>76</v>
      </c>
      <c r="D10" s="7">
        <v>11234.557000000001</v>
      </c>
      <c r="E10" s="7">
        <v>498.58</v>
      </c>
      <c r="F10" s="7">
        <v>2077.75</v>
      </c>
      <c r="G10" s="7">
        <v>1304.9000000000001</v>
      </c>
      <c r="H10" s="7">
        <v>15115.787</v>
      </c>
      <c r="I10" s="7">
        <v>0</v>
      </c>
      <c r="J10" s="7">
        <v>15115.787</v>
      </c>
    </row>
    <row r="11" spans="1:12" ht="13.9" customHeight="1">
      <c r="A11" s="4">
        <v>2015</v>
      </c>
      <c r="B11" s="4" t="s">
        <v>14</v>
      </c>
      <c r="C11" s="4">
        <v>76</v>
      </c>
      <c r="D11" s="7">
        <v>9406.7080000000005</v>
      </c>
      <c r="E11" s="7">
        <v>521.03</v>
      </c>
      <c r="F11" s="7">
        <v>2318</v>
      </c>
      <c r="G11" s="7">
        <v>1603.64</v>
      </c>
      <c r="H11" s="7">
        <v>13849.378000000001</v>
      </c>
      <c r="I11" s="7">
        <v>0</v>
      </c>
      <c r="J11" s="7">
        <v>13849.378000000001</v>
      </c>
    </row>
    <row r="12" spans="1:12" ht="13.9" customHeight="1">
      <c r="A12" s="4">
        <v>2016</v>
      </c>
      <c r="B12" s="4" t="s">
        <v>14</v>
      </c>
      <c r="C12" s="4">
        <v>76</v>
      </c>
      <c r="D12" s="7">
        <v>9982.7459999999992</v>
      </c>
      <c r="E12" s="7">
        <v>572.20000000000005</v>
      </c>
      <c r="F12" s="7">
        <v>2575.0100000000002</v>
      </c>
      <c r="G12" s="7">
        <v>1849.08</v>
      </c>
      <c r="H12" s="7">
        <v>14979.036</v>
      </c>
      <c r="I12" s="7">
        <v>0</v>
      </c>
      <c r="J12" s="7">
        <v>14979.036</v>
      </c>
    </row>
    <row r="13" spans="1:12" ht="13.9" customHeight="1">
      <c r="A13" s="4">
        <v>2017</v>
      </c>
      <c r="B13" s="4" t="s">
        <v>14</v>
      </c>
      <c r="C13" s="4">
        <v>76</v>
      </c>
      <c r="D13" s="7">
        <v>7869.6869999999999</v>
      </c>
      <c r="E13" s="7">
        <v>571.87</v>
      </c>
      <c r="F13" s="7">
        <v>3045.12</v>
      </c>
      <c r="G13" s="7">
        <v>2076.4699999999998</v>
      </c>
      <c r="H13" s="7">
        <v>13563.147000000001</v>
      </c>
      <c r="I13" s="7">
        <v>0</v>
      </c>
      <c r="J13" s="7">
        <v>13563.147000000001</v>
      </c>
    </row>
    <row r="14" spans="1:12" ht="13.9" customHeight="1">
      <c r="A14" s="4">
        <v>2018</v>
      </c>
      <c r="B14" s="4" t="s">
        <v>14</v>
      </c>
      <c r="C14" s="4">
        <v>76</v>
      </c>
      <c r="D14" s="7">
        <v>12293.522000000001</v>
      </c>
      <c r="E14" s="7">
        <v>544.04</v>
      </c>
      <c r="F14" s="7">
        <v>3251.91</v>
      </c>
      <c r="G14" s="7">
        <v>2216.7800000000002</v>
      </c>
      <c r="H14" s="7">
        <v>18306.252</v>
      </c>
      <c r="I14" s="7">
        <v>7.5</v>
      </c>
      <c r="J14" s="7">
        <v>18313.752</v>
      </c>
    </row>
    <row r="15" spans="1:12" ht="13.9" customHeight="1">
      <c r="A15" s="4">
        <v>2019</v>
      </c>
      <c r="B15" s="4" t="s">
        <v>14</v>
      </c>
      <c r="C15" s="4">
        <v>76</v>
      </c>
      <c r="D15" s="7">
        <v>8802.3719999999994</v>
      </c>
      <c r="E15" s="7">
        <v>571.95000000000005</v>
      </c>
      <c r="F15" s="7">
        <v>3735.21</v>
      </c>
      <c r="G15" s="7">
        <v>2581.27</v>
      </c>
      <c r="H15" s="7">
        <v>15690.802</v>
      </c>
      <c r="I15" s="7">
        <v>21</v>
      </c>
      <c r="J15" s="7">
        <v>15711.802</v>
      </c>
    </row>
    <row r="16" spans="1:12" ht="13.9" customHeight="1">
      <c r="A16" s="4">
        <v>2020</v>
      </c>
      <c r="B16" s="4" t="s">
        <v>14</v>
      </c>
      <c r="C16" s="4">
        <v>76</v>
      </c>
      <c r="D16" s="7">
        <v>10285.914000000001</v>
      </c>
      <c r="E16" s="7">
        <v>523.30999999999995</v>
      </c>
      <c r="F16" s="7">
        <v>3611.59</v>
      </c>
      <c r="G16" s="7">
        <v>2698.55</v>
      </c>
      <c r="H16" s="7">
        <v>17119.364000000001</v>
      </c>
      <c r="I16" s="7">
        <v>53.6</v>
      </c>
      <c r="J16" s="7">
        <v>17172.964</v>
      </c>
    </row>
    <row r="17" spans="1:10" ht="13.9" customHeight="1">
      <c r="A17" s="4">
        <v>2021</v>
      </c>
      <c r="B17" s="4" t="s">
        <v>14</v>
      </c>
      <c r="C17" s="4">
        <v>76</v>
      </c>
      <c r="D17" s="7">
        <v>9190.134</v>
      </c>
      <c r="E17" s="7">
        <v>506.16</v>
      </c>
      <c r="F17" s="7">
        <v>3475.88</v>
      </c>
      <c r="G17" s="7">
        <v>3020.44</v>
      </c>
      <c r="H17" s="7">
        <v>16192.614</v>
      </c>
      <c r="I17" s="7">
        <v>156</v>
      </c>
      <c r="J17" s="7">
        <v>16348.614</v>
      </c>
    </row>
    <row r="18" spans="1:10" ht="13.9" customHeight="1">
      <c r="A18" s="4">
        <v>2022</v>
      </c>
      <c r="B18" s="4" t="s">
        <v>14</v>
      </c>
      <c r="C18" s="4">
        <v>76</v>
      </c>
      <c r="D18" s="7">
        <v>7649.2110000000002</v>
      </c>
      <c r="E18" s="7">
        <v>609.64</v>
      </c>
      <c r="F18" s="7">
        <v>3122.37</v>
      </c>
      <c r="G18" s="7">
        <v>3781.97</v>
      </c>
      <c r="H18" s="7">
        <v>15163.191000000001</v>
      </c>
      <c r="I18" s="7">
        <v>234.7</v>
      </c>
      <c r="J18" s="7">
        <v>15397.891</v>
      </c>
    </row>
    <row r="19" spans="1:10" ht="13.9" customHeight="1">
      <c r="A19" s="4">
        <v>2023</v>
      </c>
      <c r="B19" s="4" t="s">
        <v>14</v>
      </c>
      <c r="C19" s="4">
        <v>76</v>
      </c>
      <c r="D19" s="7">
        <v>8095.7910000000002</v>
      </c>
      <c r="E19" s="7">
        <v>628.54999999999995</v>
      </c>
      <c r="F19" s="7">
        <v>3504.8</v>
      </c>
      <c r="G19" s="7">
        <v>4345.5</v>
      </c>
      <c r="H19" s="7">
        <v>16574.641</v>
      </c>
      <c r="I19" s="7">
        <v>283.68</v>
      </c>
      <c r="J19" s="7">
        <v>16858.321</v>
      </c>
    </row>
    <row r="20" spans="1:10" ht="13.9" customHeight="1">
      <c r="A20" s="4">
        <v>2024</v>
      </c>
      <c r="B20" s="4" t="s">
        <v>14</v>
      </c>
      <c r="C20" s="4">
        <v>76</v>
      </c>
      <c r="D20" s="7">
        <v>11247.96</v>
      </c>
      <c r="E20" s="7">
        <v>730.07</v>
      </c>
      <c r="F20" s="7">
        <v>3701.25</v>
      </c>
      <c r="G20" s="7">
        <v>5052.57</v>
      </c>
      <c r="H20" s="7">
        <v>20731.849999999999</v>
      </c>
      <c r="I20" s="7">
        <v>339.39400819999997</v>
      </c>
      <c r="J20" s="7">
        <v>21071.244008199999</v>
      </c>
    </row>
    <row r="22" spans="1:10" ht="13.9" customHeight="1">
      <c r="A22" s="4" t="s">
        <v>39</v>
      </c>
    </row>
    <row r="23" spans="1:10" ht="13.9" customHeight="1">
      <c r="B23" s="11" t="s">
        <v>40</v>
      </c>
    </row>
    <row r="24" spans="1:10" ht="13.9" customHeight="1">
      <c r="B24" s="11" t="s">
        <v>41</v>
      </c>
    </row>
    <row r="25" spans="1:10" ht="13.9" customHeight="1">
      <c r="B25" s="11" t="s">
        <v>42</v>
      </c>
    </row>
    <row r="27" spans="1:10" ht="13.9" customHeight="1">
      <c r="A27" s="4" t="s">
        <v>43</v>
      </c>
    </row>
    <row r="29" spans="1:10" ht="13.9" customHeight="1">
      <c r="A29" s="4" t="s">
        <v>28</v>
      </c>
    </row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4"/>
  <sheetViews>
    <sheetView topLeftCell="G1" zoomScaleNormal="100" workbookViewId="0">
      <selection activeCell="R18" sqref="R18"/>
    </sheetView>
  </sheetViews>
  <sheetFormatPr baseColWidth="10" defaultColWidth="10.5" defaultRowHeight="13.9" customHeight="1"/>
  <cols>
    <col min="1" max="1" width="25.1640625" style="4" customWidth="1"/>
    <col min="2" max="2" width="10.9140625" style="4" customWidth="1"/>
    <col min="3" max="3" width="6" style="4" customWidth="1"/>
    <col min="4" max="67" width="10.9140625" style="4" customWidth="1"/>
    <col min="68" max="1024" width="10.83203125" style="4" customWidth="1"/>
  </cols>
  <sheetData>
    <row r="1" spans="1:19" ht="17.5" customHeight="1">
      <c r="A1" s="12" t="s">
        <v>44</v>
      </c>
    </row>
    <row r="3" spans="1:19" ht="13.9" customHeight="1">
      <c r="A3" s="13" t="s">
        <v>45</v>
      </c>
    </row>
    <row r="7" spans="1:19" ht="27.65" customHeight="1">
      <c r="A7" s="4" t="s">
        <v>46</v>
      </c>
      <c r="B7" s="4" t="s">
        <v>47</v>
      </c>
      <c r="C7" s="4" t="s">
        <v>48</v>
      </c>
      <c r="D7" s="4">
        <v>2010</v>
      </c>
      <c r="E7" s="4">
        <f t="shared" ref="E7:O7" si="0">D7+1</f>
        <v>2011</v>
      </c>
      <c r="F7" s="4">
        <f t="shared" si="0"/>
        <v>2012</v>
      </c>
      <c r="G7" s="4">
        <f t="shared" si="0"/>
        <v>2013</v>
      </c>
      <c r="H7" s="4">
        <f t="shared" si="0"/>
        <v>2014</v>
      </c>
      <c r="I7" s="4">
        <f t="shared" si="0"/>
        <v>2015</v>
      </c>
      <c r="J7" s="4">
        <f t="shared" si="0"/>
        <v>2016</v>
      </c>
      <c r="K7" s="4">
        <f t="shared" si="0"/>
        <v>2017</v>
      </c>
      <c r="L7" s="4">
        <f t="shared" si="0"/>
        <v>2018</v>
      </c>
      <c r="M7" s="4">
        <f t="shared" si="0"/>
        <v>2019</v>
      </c>
      <c r="N7" s="4">
        <f t="shared" si="0"/>
        <v>2020</v>
      </c>
      <c r="O7" s="4">
        <f t="shared" si="0"/>
        <v>2021</v>
      </c>
      <c r="P7" s="4">
        <v>2022</v>
      </c>
      <c r="Q7" s="4">
        <v>2023</v>
      </c>
      <c r="R7" s="4">
        <v>2024</v>
      </c>
      <c r="S7" s="14" t="s">
        <v>49</v>
      </c>
    </row>
    <row r="9" spans="1:19" ht="14">
      <c r="A9" s="4" t="s">
        <v>50</v>
      </c>
      <c r="B9" s="4" t="s">
        <v>51</v>
      </c>
      <c r="C9" s="4" t="s">
        <v>52</v>
      </c>
      <c r="D9" s="10">
        <v>0</v>
      </c>
      <c r="E9" s="10">
        <v>2.5999999999999999E-3</v>
      </c>
      <c r="F9" s="10">
        <v>2.5999999999999999E-3</v>
      </c>
      <c r="G9" s="10">
        <v>2.5999999999999999E-3</v>
      </c>
      <c r="H9" s="10">
        <v>2.5999999999999999E-3</v>
      </c>
      <c r="I9" s="10">
        <v>2.5999999999999999E-3</v>
      </c>
      <c r="J9" s="10">
        <v>2.5999999999999999E-3</v>
      </c>
      <c r="K9" s="10">
        <v>2.5999999999999999E-3</v>
      </c>
      <c r="L9" s="10">
        <v>2.5999999999999999E-3</v>
      </c>
      <c r="M9" s="10">
        <v>2.5999999999999999E-3</v>
      </c>
      <c r="N9" s="10">
        <v>2.5999999999999999E-3</v>
      </c>
      <c r="O9" s="10">
        <v>2.5999999999999999E-3</v>
      </c>
      <c r="P9" s="10">
        <v>2.5999999999999999E-3</v>
      </c>
      <c r="Q9" s="10">
        <v>2.5999999999999999E-3</v>
      </c>
      <c r="R9" s="10">
        <v>0</v>
      </c>
      <c r="S9" s="8">
        <f t="shared" ref="S9:S21" si="1">R9/R$23</f>
        <v>0</v>
      </c>
    </row>
    <row r="10" spans="1:19" ht="14">
      <c r="A10" s="4" t="s">
        <v>53</v>
      </c>
      <c r="B10" s="4" t="s">
        <v>54</v>
      </c>
      <c r="C10" s="4" t="s">
        <v>52</v>
      </c>
      <c r="D10" s="10">
        <v>235.70169999999999</v>
      </c>
      <c r="E10" s="10">
        <v>247.20169999999999</v>
      </c>
      <c r="F10" s="10">
        <v>258.70170000000002</v>
      </c>
      <c r="G10" s="10">
        <v>263.8304</v>
      </c>
      <c r="H10" s="10">
        <v>292.53039999999999</v>
      </c>
      <c r="I10" s="10">
        <v>324.53039999999999</v>
      </c>
      <c r="J10" s="10">
        <v>397.41669999999999</v>
      </c>
      <c r="K10" s="10">
        <v>415.815</v>
      </c>
      <c r="L10" s="10">
        <v>442.255</v>
      </c>
      <c r="M10" s="10">
        <v>442.255</v>
      </c>
      <c r="N10" s="10">
        <v>456.053</v>
      </c>
      <c r="O10" s="10">
        <v>456.053</v>
      </c>
      <c r="P10" s="10">
        <v>453.84300000000002</v>
      </c>
      <c r="Q10" s="10">
        <v>470.84300000000002</v>
      </c>
      <c r="R10" s="10">
        <v>485</v>
      </c>
      <c r="S10" s="8">
        <f t="shared" si="1"/>
        <v>0.27385657820440429</v>
      </c>
    </row>
    <row r="11" spans="1:19" ht="14">
      <c r="A11" s="4" t="s">
        <v>55</v>
      </c>
      <c r="B11" s="4" t="s">
        <v>56</v>
      </c>
      <c r="C11" s="4" t="s">
        <v>52</v>
      </c>
      <c r="D11" s="10">
        <v>195.14</v>
      </c>
      <c r="E11" s="10">
        <v>238.84</v>
      </c>
      <c r="F11" s="10">
        <v>238.84</v>
      </c>
      <c r="G11" s="10">
        <v>238.84</v>
      </c>
      <c r="H11" s="10">
        <v>238.84</v>
      </c>
      <c r="I11" s="10">
        <v>238.84</v>
      </c>
      <c r="J11" s="10">
        <v>239.74</v>
      </c>
      <c r="K11" s="10">
        <v>273.72399999999999</v>
      </c>
      <c r="L11" s="10">
        <v>316.32799999999997</v>
      </c>
      <c r="M11" s="10">
        <v>330.12799999999999</v>
      </c>
      <c r="N11" s="10">
        <v>330.12799999999999</v>
      </c>
      <c r="O11" s="10">
        <v>330.12799999999999</v>
      </c>
      <c r="P11" s="10">
        <v>376.12799999999999</v>
      </c>
      <c r="Q11" s="10">
        <v>376.11</v>
      </c>
      <c r="R11" s="10">
        <v>418</v>
      </c>
      <c r="S11" s="8">
        <f t="shared" si="1"/>
        <v>0.2360248447204969</v>
      </c>
    </row>
    <row r="12" spans="1:19" ht="14">
      <c r="A12" s="4" t="s">
        <v>57</v>
      </c>
      <c r="B12" s="4" t="s">
        <v>58</v>
      </c>
      <c r="C12" s="4" t="s">
        <v>52</v>
      </c>
      <c r="D12" s="10">
        <v>11.5725</v>
      </c>
      <c r="E12" s="10">
        <v>11.5725</v>
      </c>
      <c r="F12" s="10">
        <v>11.5725</v>
      </c>
      <c r="G12" s="10">
        <v>11.5845</v>
      </c>
      <c r="H12" s="10">
        <v>11.5845</v>
      </c>
      <c r="I12" s="10">
        <v>11.5845</v>
      </c>
      <c r="J12" s="10">
        <v>11.5845</v>
      </c>
      <c r="K12" s="10">
        <v>11.5845</v>
      </c>
      <c r="L12" s="10">
        <v>11.5845</v>
      </c>
      <c r="M12" s="10">
        <v>11.5893</v>
      </c>
      <c r="N12" s="10">
        <v>11.5809</v>
      </c>
      <c r="O12" s="10">
        <v>11.5809</v>
      </c>
      <c r="P12" s="10">
        <v>11.5809</v>
      </c>
      <c r="Q12" s="10">
        <v>11.5809</v>
      </c>
      <c r="R12" s="10">
        <v>12</v>
      </c>
      <c r="S12" s="8">
        <f t="shared" si="1"/>
        <v>6.7758328627893849E-3</v>
      </c>
    </row>
    <row r="13" spans="1:19" ht="14">
      <c r="A13" s="4" t="s">
        <v>59</v>
      </c>
      <c r="B13" s="4" t="s">
        <v>60</v>
      </c>
      <c r="C13" s="4" t="s">
        <v>52</v>
      </c>
      <c r="D13" s="10">
        <v>30.9712</v>
      </c>
      <c r="E13" s="10">
        <v>30.9712</v>
      </c>
      <c r="F13" s="10">
        <v>30.9712</v>
      </c>
      <c r="G13" s="10">
        <v>30.9712</v>
      </c>
      <c r="H13" s="10">
        <v>30.9712</v>
      </c>
      <c r="I13" s="10">
        <v>45.321199999999997</v>
      </c>
      <c r="J13" s="10">
        <v>45.321199999999997</v>
      </c>
      <c r="K13" s="10">
        <v>45.321199999999997</v>
      </c>
      <c r="L13" s="10">
        <v>45.321199999999997</v>
      </c>
      <c r="M13" s="10">
        <v>45.321199999999997</v>
      </c>
      <c r="N13" s="10">
        <v>45.321199999999997</v>
      </c>
      <c r="O13" s="10">
        <v>45.321199999999997</v>
      </c>
      <c r="P13" s="10">
        <v>45.321199999999997</v>
      </c>
      <c r="Q13" s="10">
        <v>45.321199999999997</v>
      </c>
      <c r="R13" s="10">
        <v>45</v>
      </c>
      <c r="S13" s="8">
        <f t="shared" si="1"/>
        <v>2.5409373235460192E-2</v>
      </c>
    </row>
    <row r="14" spans="1:19" ht="14">
      <c r="A14" s="4" t="s">
        <v>61</v>
      </c>
      <c r="B14" s="4" t="s">
        <v>62</v>
      </c>
      <c r="C14" s="4" t="s">
        <v>52</v>
      </c>
      <c r="D14" s="10">
        <v>0</v>
      </c>
      <c r="E14" s="10">
        <v>0</v>
      </c>
      <c r="F14" s="10">
        <v>8.0000000000000002E-3</v>
      </c>
      <c r="G14" s="10">
        <v>1.0999999999999999E-2</v>
      </c>
      <c r="H14" s="10">
        <v>1.0999999999999999E-2</v>
      </c>
      <c r="I14" s="10">
        <v>1.0999999999999999E-2</v>
      </c>
      <c r="J14" s="10">
        <v>1.7000000000000001E-2</v>
      </c>
      <c r="K14" s="10">
        <v>1.7000000000000001E-2</v>
      </c>
      <c r="L14" s="10">
        <v>1.7000000000000001E-2</v>
      </c>
      <c r="M14" s="10">
        <v>1.7000000000000001E-2</v>
      </c>
      <c r="N14" s="10">
        <v>1.7000000000000001E-2</v>
      </c>
      <c r="O14" s="10">
        <v>1.7000000000000001E-2</v>
      </c>
      <c r="P14" s="10">
        <v>1.7000000000000001E-2</v>
      </c>
      <c r="Q14" s="10">
        <v>1.7000000000000001E-2</v>
      </c>
      <c r="R14" s="10">
        <v>0</v>
      </c>
      <c r="S14" s="8">
        <f t="shared" si="1"/>
        <v>0</v>
      </c>
    </row>
    <row r="15" spans="1:19" ht="14">
      <c r="A15" s="4" t="s">
        <v>63</v>
      </c>
      <c r="B15" s="4" t="s">
        <v>64</v>
      </c>
      <c r="C15" s="4" t="s">
        <v>52</v>
      </c>
      <c r="D15" s="10">
        <v>128.33029999999999</v>
      </c>
      <c r="E15" s="10">
        <v>128.33029999999999</v>
      </c>
      <c r="F15" s="10">
        <v>151.33029999999999</v>
      </c>
      <c r="G15" s="10">
        <v>151.33029999999999</v>
      </c>
      <c r="H15" s="10">
        <v>165.33029999999999</v>
      </c>
      <c r="I15" s="10">
        <v>177.2303</v>
      </c>
      <c r="J15" s="10">
        <v>209.43029999999999</v>
      </c>
      <c r="K15" s="10">
        <v>253.9228</v>
      </c>
      <c r="L15" s="10">
        <v>263.12279999999998</v>
      </c>
      <c r="M15" s="10">
        <v>299.96530000000001</v>
      </c>
      <c r="N15" s="10">
        <v>309.1653</v>
      </c>
      <c r="O15" s="10">
        <v>309.1653</v>
      </c>
      <c r="P15" s="10">
        <v>309.1653</v>
      </c>
      <c r="Q15" s="10">
        <v>322.96530000000001</v>
      </c>
      <c r="R15" s="10">
        <v>337</v>
      </c>
      <c r="S15" s="8">
        <f t="shared" si="1"/>
        <v>0.19028797289666854</v>
      </c>
    </row>
    <row r="16" spans="1:19" ht="14">
      <c r="A16" s="4" t="s">
        <v>65</v>
      </c>
      <c r="B16" s="4" t="s">
        <v>66</v>
      </c>
      <c r="C16" s="4" t="s">
        <v>52</v>
      </c>
      <c r="D16" s="10">
        <v>0.01</v>
      </c>
      <c r="E16" s="10">
        <v>0.01</v>
      </c>
      <c r="F16" s="10">
        <v>0.01</v>
      </c>
      <c r="G16" s="10">
        <v>0.01</v>
      </c>
      <c r="H16" s="10">
        <v>0.01</v>
      </c>
      <c r="I16" s="10">
        <v>0.01</v>
      </c>
      <c r="J16" s="10">
        <v>0.01</v>
      </c>
      <c r="K16" s="10">
        <v>0.01</v>
      </c>
      <c r="L16" s="10">
        <v>0.01</v>
      </c>
      <c r="M16" s="10">
        <v>0.01</v>
      </c>
      <c r="N16" s="10">
        <v>0.01</v>
      </c>
      <c r="O16" s="10">
        <v>0.01</v>
      </c>
      <c r="P16" s="10">
        <v>0.01</v>
      </c>
      <c r="Q16" s="10">
        <v>0.01</v>
      </c>
      <c r="R16" s="10">
        <v>0</v>
      </c>
      <c r="S16" s="8">
        <f t="shared" si="1"/>
        <v>0</v>
      </c>
    </row>
    <row r="17" spans="1:19" ht="14">
      <c r="A17" s="4" t="s">
        <v>67</v>
      </c>
      <c r="B17" s="4" t="s">
        <v>68</v>
      </c>
      <c r="C17" s="4" t="s">
        <v>52</v>
      </c>
      <c r="D17" s="10">
        <v>22.41</v>
      </c>
      <c r="E17" s="10">
        <v>22.4117</v>
      </c>
      <c r="F17" s="10">
        <v>22.4117</v>
      </c>
      <c r="G17" s="10">
        <v>22.4117</v>
      </c>
      <c r="H17" s="10">
        <v>34.101700000000001</v>
      </c>
      <c r="I17" s="10">
        <v>34.101700000000001</v>
      </c>
      <c r="J17" s="10">
        <v>34.101700000000001</v>
      </c>
      <c r="K17" s="10">
        <v>34.0717</v>
      </c>
      <c r="L17" s="10">
        <v>34.0717</v>
      </c>
      <c r="M17" s="10">
        <v>61.521700000000003</v>
      </c>
      <c r="N17" s="10">
        <v>61.521700000000003</v>
      </c>
      <c r="O17" s="10">
        <v>61.521700000000003</v>
      </c>
      <c r="P17" s="10">
        <v>90.321700000000007</v>
      </c>
      <c r="Q17" s="10">
        <v>90.321700000000007</v>
      </c>
      <c r="R17" s="10">
        <v>90</v>
      </c>
      <c r="S17" s="8">
        <f t="shared" si="1"/>
        <v>5.0818746470920384E-2</v>
      </c>
    </row>
    <row r="18" spans="1:19" ht="14">
      <c r="A18" s="4" t="s">
        <v>69</v>
      </c>
      <c r="B18" s="4" t="s">
        <v>70</v>
      </c>
      <c r="C18" s="4" t="s">
        <v>52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>
        <f t="shared" si="1"/>
        <v>0</v>
      </c>
    </row>
    <row r="19" spans="1:19" ht="14">
      <c r="A19" s="4" t="s">
        <v>71</v>
      </c>
      <c r="B19" s="4" t="s">
        <v>72</v>
      </c>
      <c r="C19" s="4" t="s">
        <v>52</v>
      </c>
      <c r="D19" s="10">
        <v>22.7</v>
      </c>
      <c r="E19" s="10">
        <v>22.7</v>
      </c>
      <c r="F19" s="10">
        <v>22.7</v>
      </c>
      <c r="G19" s="10">
        <v>22.7</v>
      </c>
      <c r="H19" s="10">
        <v>22.7</v>
      </c>
      <c r="I19" s="10">
        <v>118.7</v>
      </c>
      <c r="J19" s="10">
        <v>118.7</v>
      </c>
      <c r="K19" s="10">
        <v>130.44999999999999</v>
      </c>
      <c r="L19" s="10">
        <v>165.7</v>
      </c>
      <c r="M19" s="10">
        <v>165.7</v>
      </c>
      <c r="N19" s="10">
        <v>165.70599999999999</v>
      </c>
      <c r="O19" s="10">
        <v>165.70599999999999</v>
      </c>
      <c r="P19" s="10">
        <v>165.70599999999999</v>
      </c>
      <c r="Q19" s="10">
        <v>165.70599999999999</v>
      </c>
      <c r="R19" s="10">
        <v>166</v>
      </c>
      <c r="S19" s="8">
        <f t="shared" si="1"/>
        <v>9.3732354601919823E-2</v>
      </c>
    </row>
    <row r="20" spans="1:19" ht="14">
      <c r="A20" s="4" t="s">
        <v>73</v>
      </c>
      <c r="B20" s="4" t="s">
        <v>74</v>
      </c>
      <c r="C20" s="4" t="s">
        <v>52</v>
      </c>
      <c r="D20" s="10">
        <v>89.047200000000004</v>
      </c>
      <c r="E20" s="10">
        <v>109.0472</v>
      </c>
      <c r="F20" s="10">
        <v>109.0472</v>
      </c>
      <c r="G20" s="10">
        <v>125.1472</v>
      </c>
      <c r="H20" s="10">
        <v>125.1472</v>
      </c>
      <c r="I20" s="10">
        <v>125.1472</v>
      </c>
      <c r="J20" s="10">
        <v>125.146</v>
      </c>
      <c r="K20" s="10">
        <v>181.78200000000001</v>
      </c>
      <c r="L20" s="10">
        <v>181.78200000000001</v>
      </c>
      <c r="M20" s="10">
        <v>215.64500000000001</v>
      </c>
      <c r="N20" s="10">
        <v>215.64500000000001</v>
      </c>
      <c r="O20" s="10">
        <v>215.64500000000001</v>
      </c>
      <c r="P20" s="10">
        <v>215.64500000000001</v>
      </c>
      <c r="Q20" s="10">
        <v>188.035</v>
      </c>
      <c r="R20" s="10">
        <v>218</v>
      </c>
      <c r="S20" s="8">
        <f t="shared" si="1"/>
        <v>0.12309429700734048</v>
      </c>
    </row>
    <row r="21" spans="1:19" ht="14">
      <c r="A21" s="4" t="s">
        <v>75</v>
      </c>
      <c r="B21" s="4" t="s">
        <v>76</v>
      </c>
      <c r="C21" s="4" t="s">
        <v>52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>
        <f t="shared" si="1"/>
        <v>0</v>
      </c>
    </row>
    <row r="22" spans="1:19" ht="14">
      <c r="S22" s="8"/>
    </row>
    <row r="23" spans="1:19" ht="14">
      <c r="A23" s="4" t="s">
        <v>77</v>
      </c>
      <c r="C23" s="4" t="s">
        <v>52</v>
      </c>
      <c r="D23" s="10">
        <f t="shared" ref="D23:R23" si="2">SUM(D9:D21)</f>
        <v>735.88289999999995</v>
      </c>
      <c r="E23" s="10">
        <f t="shared" si="2"/>
        <v>811.08719999999994</v>
      </c>
      <c r="F23" s="10">
        <f t="shared" si="2"/>
        <v>845.59519999999998</v>
      </c>
      <c r="G23" s="10">
        <f t="shared" si="2"/>
        <v>866.83889999999997</v>
      </c>
      <c r="H23" s="10">
        <f t="shared" si="2"/>
        <v>921.22889999999995</v>
      </c>
      <c r="I23" s="10">
        <f t="shared" si="2"/>
        <v>1075.4789000000001</v>
      </c>
      <c r="J23" s="10">
        <f t="shared" si="2"/>
        <v>1181.47</v>
      </c>
      <c r="K23" s="10">
        <f t="shared" si="2"/>
        <v>1346.7008000000001</v>
      </c>
      <c r="L23" s="10">
        <f t="shared" si="2"/>
        <v>1460.1948</v>
      </c>
      <c r="M23" s="10">
        <f t="shared" si="2"/>
        <v>1572.1550999999999</v>
      </c>
      <c r="N23" s="10">
        <f t="shared" si="2"/>
        <v>1595.1506999999999</v>
      </c>
      <c r="O23" s="10">
        <f t="shared" si="2"/>
        <v>1595.1506999999999</v>
      </c>
      <c r="P23" s="10">
        <f t="shared" si="2"/>
        <v>1667.7406999999998</v>
      </c>
      <c r="Q23" s="10">
        <f t="shared" si="2"/>
        <v>1670.9127000000001</v>
      </c>
      <c r="R23" s="10">
        <f t="shared" si="2"/>
        <v>1771</v>
      </c>
      <c r="S23" s="8">
        <f>R23/R$23</f>
        <v>1</v>
      </c>
    </row>
    <row r="24" spans="1:19" ht="18" customHeight="1"/>
    <row r="25" spans="1:19" ht="18" customHeight="1"/>
    <row r="26" spans="1:19" ht="18" customHeight="1"/>
    <row r="27" spans="1:19" ht="18" customHeight="1"/>
    <row r="92" spans="1:19" ht="14">
      <c r="A92" s="4" t="s">
        <v>53</v>
      </c>
      <c r="B92" s="4">
        <v>11</v>
      </c>
      <c r="C92" s="4" t="s">
        <v>52</v>
      </c>
      <c r="D92" s="10">
        <v>236</v>
      </c>
      <c r="E92" s="10">
        <v>247</v>
      </c>
      <c r="F92" s="10">
        <v>259</v>
      </c>
      <c r="G92" s="10">
        <v>264</v>
      </c>
      <c r="H92" s="10">
        <v>293</v>
      </c>
      <c r="I92" s="10">
        <v>325</v>
      </c>
      <c r="J92" s="10">
        <v>397</v>
      </c>
      <c r="K92" s="10">
        <v>416</v>
      </c>
      <c r="L92" s="10">
        <v>442</v>
      </c>
      <c r="M92" s="10">
        <v>442</v>
      </c>
      <c r="N92" s="10">
        <v>456</v>
      </c>
      <c r="O92" s="10">
        <v>456</v>
      </c>
      <c r="P92" s="10">
        <v>454</v>
      </c>
      <c r="Q92" s="10">
        <v>471</v>
      </c>
      <c r="R92" s="10">
        <v>485</v>
      </c>
      <c r="S92" s="8">
        <v>0.27400000000000002</v>
      </c>
    </row>
    <row r="93" spans="1:19" ht="14">
      <c r="A93" s="4" t="s">
        <v>55</v>
      </c>
      <c r="B93" s="4">
        <v>12</v>
      </c>
      <c r="C93" s="4" t="s">
        <v>52</v>
      </c>
      <c r="D93" s="10">
        <v>195</v>
      </c>
      <c r="E93" s="10">
        <v>239</v>
      </c>
      <c r="F93" s="10">
        <v>239</v>
      </c>
      <c r="G93" s="10">
        <v>239</v>
      </c>
      <c r="H93" s="10">
        <v>239</v>
      </c>
      <c r="I93" s="10">
        <v>239</v>
      </c>
      <c r="J93" s="10">
        <v>240</v>
      </c>
      <c r="K93" s="10">
        <v>274</v>
      </c>
      <c r="L93" s="10">
        <v>316</v>
      </c>
      <c r="M93" s="10">
        <v>330</v>
      </c>
      <c r="N93" s="10">
        <v>330</v>
      </c>
      <c r="O93" s="10">
        <v>330</v>
      </c>
      <c r="P93" s="10">
        <v>376</v>
      </c>
      <c r="Q93" s="10">
        <v>376</v>
      </c>
      <c r="R93" s="10">
        <v>418</v>
      </c>
      <c r="S93" s="8">
        <v>0.23599999999999999</v>
      </c>
    </row>
    <row r="94" spans="1:19" ht="14">
      <c r="A94" s="4" t="s">
        <v>63</v>
      </c>
      <c r="B94" s="4">
        <v>34</v>
      </c>
      <c r="C94" s="4" t="s">
        <v>52</v>
      </c>
      <c r="D94" s="10">
        <v>128</v>
      </c>
      <c r="E94" s="10">
        <v>128</v>
      </c>
      <c r="F94" s="10">
        <v>151</v>
      </c>
      <c r="G94" s="10">
        <v>151</v>
      </c>
      <c r="H94" s="10">
        <v>165</v>
      </c>
      <c r="I94" s="10">
        <v>177</v>
      </c>
      <c r="J94" s="10">
        <v>209</v>
      </c>
      <c r="K94" s="10">
        <v>254</v>
      </c>
      <c r="L94" s="10">
        <v>263</v>
      </c>
      <c r="M94" s="10">
        <v>300</v>
      </c>
      <c r="N94" s="10">
        <v>309</v>
      </c>
      <c r="O94" s="10">
        <v>309</v>
      </c>
      <c r="P94" s="10">
        <v>309</v>
      </c>
      <c r="Q94" s="10">
        <v>323</v>
      </c>
      <c r="R94" s="10">
        <v>337</v>
      </c>
      <c r="S94" s="8">
        <v>0.19</v>
      </c>
    </row>
    <row r="95" spans="1:19" ht="14">
      <c r="A95" s="4" t="s">
        <v>73</v>
      </c>
      <c r="B95" s="4">
        <v>81</v>
      </c>
      <c r="C95" s="4" t="s">
        <v>52</v>
      </c>
      <c r="D95" s="10">
        <v>89</v>
      </c>
      <c r="E95" s="10">
        <v>109</v>
      </c>
      <c r="F95" s="10">
        <v>109</v>
      </c>
      <c r="G95" s="10">
        <v>125</v>
      </c>
      <c r="H95" s="10">
        <v>125</v>
      </c>
      <c r="I95" s="10">
        <v>125</v>
      </c>
      <c r="J95" s="10">
        <v>125</v>
      </c>
      <c r="K95" s="10">
        <v>182</v>
      </c>
      <c r="L95" s="10">
        <v>182</v>
      </c>
      <c r="M95" s="10">
        <v>216</v>
      </c>
      <c r="N95" s="10">
        <v>216</v>
      </c>
      <c r="O95" s="10">
        <v>216</v>
      </c>
      <c r="P95" s="10">
        <v>216</v>
      </c>
      <c r="Q95" s="10">
        <v>188</v>
      </c>
      <c r="R95" s="10">
        <v>218</v>
      </c>
      <c r="S95" s="8">
        <v>0.123</v>
      </c>
    </row>
    <row r="96" spans="1:19" ht="14">
      <c r="A96" s="4" t="s">
        <v>71</v>
      </c>
      <c r="B96" s="4">
        <v>66</v>
      </c>
      <c r="C96" s="4" t="s">
        <v>52</v>
      </c>
      <c r="D96" s="10">
        <v>23</v>
      </c>
      <c r="E96" s="10">
        <v>23</v>
      </c>
      <c r="F96" s="10">
        <v>23</v>
      </c>
      <c r="G96" s="10">
        <v>23</v>
      </c>
      <c r="H96" s="10">
        <v>23</v>
      </c>
      <c r="I96" s="10">
        <v>119</v>
      </c>
      <c r="J96" s="10">
        <v>119</v>
      </c>
      <c r="K96" s="10">
        <v>130</v>
      </c>
      <c r="L96" s="10">
        <v>166</v>
      </c>
      <c r="M96" s="10">
        <v>166</v>
      </c>
      <c r="N96" s="10">
        <v>166</v>
      </c>
      <c r="O96" s="10">
        <v>166</v>
      </c>
      <c r="P96" s="10">
        <v>166</v>
      </c>
      <c r="Q96" s="10">
        <v>166</v>
      </c>
      <c r="R96" s="10">
        <v>166</v>
      </c>
      <c r="S96" s="8">
        <v>9.4E-2</v>
      </c>
    </row>
    <row r="97" spans="1:19" ht="14">
      <c r="A97" s="4" t="s">
        <v>67</v>
      </c>
      <c r="B97" s="4">
        <v>48</v>
      </c>
      <c r="C97" s="4" t="s">
        <v>52</v>
      </c>
      <c r="D97" s="10">
        <v>22</v>
      </c>
      <c r="E97" s="10">
        <v>22</v>
      </c>
      <c r="F97" s="10">
        <v>22</v>
      </c>
      <c r="G97" s="10">
        <v>22</v>
      </c>
      <c r="H97" s="10">
        <v>34</v>
      </c>
      <c r="I97" s="10">
        <v>34</v>
      </c>
      <c r="J97" s="10">
        <v>34</v>
      </c>
      <c r="K97" s="10">
        <v>34</v>
      </c>
      <c r="L97" s="10">
        <v>34</v>
      </c>
      <c r="M97" s="10">
        <v>62</v>
      </c>
      <c r="N97" s="10">
        <v>62</v>
      </c>
      <c r="O97" s="10">
        <v>62</v>
      </c>
      <c r="P97" s="10">
        <v>90</v>
      </c>
      <c r="Q97" s="10">
        <v>90</v>
      </c>
      <c r="R97" s="10">
        <v>90</v>
      </c>
      <c r="S97" s="8">
        <v>5.0999999999999997E-2</v>
      </c>
    </row>
    <row r="98" spans="1:19" ht="14">
      <c r="A98" s="4" t="s">
        <v>59</v>
      </c>
      <c r="B98" s="4">
        <v>31</v>
      </c>
      <c r="C98" s="4" t="s">
        <v>52</v>
      </c>
      <c r="D98" s="10">
        <v>31</v>
      </c>
      <c r="E98" s="10">
        <v>31</v>
      </c>
      <c r="F98" s="10">
        <v>31</v>
      </c>
      <c r="G98" s="10">
        <v>31</v>
      </c>
      <c r="H98" s="10">
        <v>31</v>
      </c>
      <c r="I98" s="10">
        <v>45</v>
      </c>
      <c r="J98" s="10">
        <v>45</v>
      </c>
      <c r="K98" s="10">
        <v>45</v>
      </c>
      <c r="L98" s="10">
        <v>45</v>
      </c>
      <c r="M98" s="10">
        <v>45</v>
      </c>
      <c r="N98" s="10">
        <v>45</v>
      </c>
      <c r="O98" s="10">
        <v>45</v>
      </c>
      <c r="P98" s="10">
        <v>45</v>
      </c>
      <c r="Q98" s="10">
        <v>45</v>
      </c>
      <c r="R98" s="10">
        <v>45</v>
      </c>
      <c r="S98" s="8">
        <v>2.5000000000000001E-2</v>
      </c>
    </row>
    <row r="99" spans="1:19" ht="14">
      <c r="A99" s="4" t="s">
        <v>57</v>
      </c>
      <c r="B99" s="4">
        <v>30</v>
      </c>
      <c r="C99" s="4" t="s">
        <v>52</v>
      </c>
      <c r="D99" s="10">
        <v>12</v>
      </c>
      <c r="E99" s="10">
        <v>12</v>
      </c>
      <c r="F99" s="10">
        <v>12</v>
      </c>
      <c r="G99" s="10">
        <v>12</v>
      </c>
      <c r="H99" s="10">
        <v>12</v>
      </c>
      <c r="I99" s="10">
        <v>12</v>
      </c>
      <c r="J99" s="10">
        <v>12</v>
      </c>
      <c r="K99" s="10">
        <v>12</v>
      </c>
      <c r="L99" s="10">
        <v>12</v>
      </c>
      <c r="M99" s="10">
        <v>12</v>
      </c>
      <c r="N99" s="10">
        <v>12</v>
      </c>
      <c r="O99" s="10">
        <v>12</v>
      </c>
      <c r="P99" s="10">
        <v>12</v>
      </c>
      <c r="Q99" s="10">
        <v>12</v>
      </c>
      <c r="R99" s="10">
        <v>12</v>
      </c>
      <c r="S99" s="8">
        <v>7.0000000000000001E-3</v>
      </c>
    </row>
    <row r="100" spans="1:19" ht="14">
      <c r="A100" s="4" t="s">
        <v>50</v>
      </c>
      <c r="B100" s="4">
        <v>9</v>
      </c>
      <c r="C100" s="4" t="s">
        <v>52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8">
        <v>0</v>
      </c>
    </row>
    <row r="101" spans="1:19" ht="14">
      <c r="A101" s="4" t="s">
        <v>61</v>
      </c>
      <c r="B101" s="4">
        <v>32</v>
      </c>
      <c r="C101" s="4" t="s">
        <v>52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8">
        <v>0</v>
      </c>
    </row>
    <row r="102" spans="1:19" ht="14">
      <c r="A102" s="4" t="s">
        <v>65</v>
      </c>
      <c r="B102" s="4">
        <v>46</v>
      </c>
      <c r="C102" s="4" t="s">
        <v>52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8">
        <v>0</v>
      </c>
    </row>
    <row r="103" spans="1:19" ht="14">
      <c r="A103" s="4" t="s">
        <v>69</v>
      </c>
      <c r="B103" s="4">
        <v>65</v>
      </c>
      <c r="C103" s="4" t="s">
        <v>52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8">
        <v>0</v>
      </c>
    </row>
    <row r="104" spans="1:19" ht="14">
      <c r="A104" s="4" t="s">
        <v>75</v>
      </c>
      <c r="B104" s="4">
        <v>82</v>
      </c>
      <c r="C104" s="4" t="s">
        <v>52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8">
        <v>0</v>
      </c>
    </row>
  </sheetData>
  <pageMargins left="0.74791666666666701" right="0.74791666666666701" top="0.98402777777777795" bottom="0.98402777777777795" header="0.98402777777777795" footer="0.98402777777777795"/>
  <pageSetup paperSize="9" pageOrder="overThenDown" orientation="portrait" horizontalDpi="300" verticalDpi="300"/>
  <headerFooter differentFirst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42"/>
  <sheetViews>
    <sheetView topLeftCell="A16" zoomScaleNormal="100" workbookViewId="0">
      <selection activeCell="C26" sqref="C26:AK38"/>
    </sheetView>
  </sheetViews>
  <sheetFormatPr baseColWidth="10" defaultColWidth="10.5" defaultRowHeight="13.9" customHeight="1"/>
  <cols>
    <col min="1" max="1" width="22.6640625" style="4" customWidth="1"/>
    <col min="2" max="2" width="6" style="4" customWidth="1"/>
    <col min="3" max="257" width="10.4140625" style="4" customWidth="1"/>
    <col min="258" max="1024" width="10.83203125" style="4" customWidth="1"/>
  </cols>
  <sheetData>
    <row r="1" spans="1:38" ht="22.75" customHeight="1">
      <c r="A1" s="5" t="s">
        <v>78</v>
      </c>
    </row>
    <row r="4" spans="1:38" ht="13.9" customHeight="1">
      <c r="C4" s="3">
        <v>2017</v>
      </c>
      <c r="D4" s="3"/>
      <c r="E4" s="3"/>
      <c r="F4" s="3"/>
      <c r="G4" s="3">
        <v>2018</v>
      </c>
      <c r="H4" s="3"/>
      <c r="I4" s="3"/>
      <c r="J4" s="3"/>
      <c r="K4" s="3">
        <v>2019</v>
      </c>
      <c r="L4" s="3"/>
      <c r="M4" s="3"/>
      <c r="N4" s="3"/>
      <c r="O4" s="3">
        <v>2020</v>
      </c>
      <c r="P4" s="3"/>
      <c r="Q4" s="3"/>
      <c r="R4" s="3"/>
      <c r="S4" s="3">
        <v>2021</v>
      </c>
      <c r="T4" s="3"/>
      <c r="U4" s="3"/>
      <c r="V4" s="3"/>
      <c r="W4" s="3">
        <v>2022</v>
      </c>
      <c r="X4" s="3"/>
      <c r="Y4" s="3"/>
      <c r="Z4" s="3"/>
      <c r="AA4" s="3">
        <v>2023</v>
      </c>
      <c r="AB4" s="3"/>
      <c r="AC4" s="3"/>
      <c r="AD4" s="3"/>
      <c r="AE4" s="3">
        <v>2024</v>
      </c>
      <c r="AF4" s="3"/>
      <c r="AG4" s="3"/>
      <c r="AH4" s="3"/>
      <c r="AI4" s="3">
        <v>2025</v>
      </c>
      <c r="AJ4" s="3"/>
      <c r="AK4" s="3"/>
      <c r="AL4" s="3"/>
    </row>
    <row r="5" spans="1:38" ht="13.9" customHeight="1">
      <c r="A5" s="4" t="s">
        <v>79</v>
      </c>
      <c r="C5" s="15" t="s">
        <v>80</v>
      </c>
      <c r="D5" s="16" t="s">
        <v>81</v>
      </c>
      <c r="E5" s="16" t="s">
        <v>82</v>
      </c>
      <c r="F5" s="17" t="s">
        <v>83</v>
      </c>
      <c r="G5" s="18" t="s">
        <v>80</v>
      </c>
      <c r="H5" s="19" t="s">
        <v>81</v>
      </c>
      <c r="I5" s="19" t="s">
        <v>82</v>
      </c>
      <c r="J5" s="20" t="s">
        <v>83</v>
      </c>
      <c r="K5" s="18" t="s">
        <v>80</v>
      </c>
      <c r="L5" s="19" t="s">
        <v>81</v>
      </c>
      <c r="M5" s="19" t="s">
        <v>82</v>
      </c>
      <c r="N5" s="20" t="s">
        <v>83</v>
      </c>
      <c r="O5" s="18" t="s">
        <v>80</v>
      </c>
      <c r="P5" s="19" t="s">
        <v>81</v>
      </c>
      <c r="Q5" s="19" t="s">
        <v>82</v>
      </c>
      <c r="R5" s="20" t="s">
        <v>83</v>
      </c>
      <c r="S5" s="18" t="s">
        <v>80</v>
      </c>
      <c r="T5" s="19" t="s">
        <v>81</v>
      </c>
      <c r="U5" s="19" t="s">
        <v>82</v>
      </c>
      <c r="V5" s="20" t="s">
        <v>83</v>
      </c>
      <c r="W5" s="18" t="s">
        <v>80</v>
      </c>
      <c r="X5" s="19" t="s">
        <v>81</v>
      </c>
      <c r="Y5" s="19" t="s">
        <v>82</v>
      </c>
      <c r="Z5" s="20" t="s">
        <v>83</v>
      </c>
      <c r="AA5" s="18" t="s">
        <v>80</v>
      </c>
      <c r="AB5" s="19" t="s">
        <v>81</v>
      </c>
      <c r="AC5" s="19" t="s">
        <v>82</v>
      </c>
      <c r="AD5" s="20" t="s">
        <v>83</v>
      </c>
      <c r="AE5" s="18" t="s">
        <v>80</v>
      </c>
      <c r="AF5" s="19" t="s">
        <v>81</v>
      </c>
      <c r="AG5" s="19" t="s">
        <v>82</v>
      </c>
      <c r="AH5" s="20" t="s">
        <v>83</v>
      </c>
      <c r="AI5" s="18" t="s">
        <v>80</v>
      </c>
      <c r="AJ5" s="19" t="s">
        <v>81</v>
      </c>
      <c r="AK5" s="19" t="s">
        <v>82</v>
      </c>
      <c r="AL5" s="20" t="s">
        <v>83</v>
      </c>
    </row>
    <row r="6" spans="1:38" ht="13.9" customHeight="1">
      <c r="C6" s="21"/>
      <c r="D6" s="22"/>
      <c r="E6" s="22"/>
      <c r="F6" s="23"/>
      <c r="G6" s="21"/>
      <c r="H6" s="22"/>
      <c r="I6" s="22"/>
      <c r="J6" s="23"/>
      <c r="K6" s="21"/>
      <c r="L6" s="22"/>
      <c r="M6" s="22"/>
      <c r="N6" s="23"/>
      <c r="O6" s="21"/>
      <c r="P6" s="22"/>
      <c r="Q6" s="22"/>
      <c r="R6" s="23"/>
      <c r="S6" s="21"/>
      <c r="T6" s="22"/>
      <c r="U6" s="22"/>
      <c r="V6" s="23"/>
      <c r="W6" s="21"/>
      <c r="X6" s="22"/>
      <c r="Y6" s="22"/>
      <c r="Z6" s="23"/>
      <c r="AA6" s="21"/>
      <c r="AB6" s="22"/>
      <c r="AC6" s="22"/>
      <c r="AD6" s="23"/>
      <c r="AE6" s="21"/>
      <c r="AF6" s="22"/>
      <c r="AG6" s="22"/>
      <c r="AH6" s="23"/>
      <c r="AI6" s="21"/>
      <c r="AJ6" s="22"/>
      <c r="AK6" s="22"/>
      <c r="AL6" s="23"/>
    </row>
    <row r="7" spans="1:38" ht="13.9" customHeight="1">
      <c r="A7" s="24" t="s">
        <v>50</v>
      </c>
      <c r="B7" s="25" t="s">
        <v>51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 s="4">
        <v>1</v>
      </c>
      <c r="AL7" s="26"/>
    </row>
    <row r="8" spans="1:38" ht="13.9" customHeight="1">
      <c r="A8" s="27" t="s">
        <v>53</v>
      </c>
      <c r="B8" s="28" t="s">
        <v>54</v>
      </c>
      <c r="C8">
        <v>58</v>
      </c>
      <c r="D8">
        <v>57</v>
      </c>
      <c r="E8">
        <v>57</v>
      </c>
      <c r="F8">
        <v>59</v>
      </c>
      <c r="G8">
        <v>59</v>
      </c>
      <c r="H8">
        <v>62</v>
      </c>
      <c r="I8">
        <v>62</v>
      </c>
      <c r="J8">
        <v>62</v>
      </c>
      <c r="K8">
        <v>62</v>
      </c>
      <c r="L8">
        <v>62</v>
      </c>
      <c r="M8">
        <v>62</v>
      </c>
      <c r="N8">
        <v>62</v>
      </c>
      <c r="O8">
        <v>62</v>
      </c>
      <c r="P8">
        <v>62</v>
      </c>
      <c r="Q8">
        <v>62</v>
      </c>
      <c r="R8">
        <v>62</v>
      </c>
      <c r="S8">
        <v>62</v>
      </c>
      <c r="T8">
        <v>62</v>
      </c>
      <c r="U8">
        <v>62</v>
      </c>
      <c r="V8">
        <v>62</v>
      </c>
      <c r="W8">
        <v>62</v>
      </c>
      <c r="X8">
        <v>60</v>
      </c>
      <c r="Y8">
        <v>60</v>
      </c>
      <c r="Z8">
        <v>60</v>
      </c>
      <c r="AA8">
        <v>59</v>
      </c>
      <c r="AB8">
        <v>56</v>
      </c>
      <c r="AC8">
        <v>58</v>
      </c>
      <c r="AD8">
        <v>59</v>
      </c>
      <c r="AE8">
        <v>59</v>
      </c>
      <c r="AF8">
        <v>61</v>
      </c>
      <c r="AG8">
        <v>61</v>
      </c>
      <c r="AH8">
        <v>61</v>
      </c>
      <c r="AI8">
        <v>61</v>
      </c>
      <c r="AJ8">
        <v>61</v>
      </c>
      <c r="AK8" s="4">
        <v>62</v>
      </c>
      <c r="AL8" s="26"/>
    </row>
    <row r="9" spans="1:38" ht="13.9" customHeight="1">
      <c r="A9" s="27" t="s">
        <v>55</v>
      </c>
      <c r="B9" s="28" t="s">
        <v>56</v>
      </c>
      <c r="C9">
        <v>20</v>
      </c>
      <c r="D9">
        <v>22</v>
      </c>
      <c r="E9">
        <v>22</v>
      </c>
      <c r="F9">
        <v>26</v>
      </c>
      <c r="G9">
        <v>26</v>
      </c>
      <c r="H9">
        <v>27</v>
      </c>
      <c r="I9">
        <v>27</v>
      </c>
      <c r="J9">
        <v>32</v>
      </c>
      <c r="K9">
        <v>33</v>
      </c>
      <c r="L9">
        <v>33</v>
      </c>
      <c r="M9">
        <v>33</v>
      </c>
      <c r="N9">
        <v>33</v>
      </c>
      <c r="O9">
        <v>33</v>
      </c>
      <c r="P9">
        <v>33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35</v>
      </c>
      <c r="AA9">
        <v>34</v>
      </c>
      <c r="AB9">
        <v>34</v>
      </c>
      <c r="AC9">
        <v>34</v>
      </c>
      <c r="AD9">
        <v>34</v>
      </c>
      <c r="AE9">
        <v>34</v>
      </c>
      <c r="AF9">
        <v>34</v>
      </c>
      <c r="AG9">
        <v>35</v>
      </c>
      <c r="AH9">
        <v>35</v>
      </c>
      <c r="AI9">
        <v>35</v>
      </c>
      <c r="AJ9">
        <v>35</v>
      </c>
      <c r="AK9" s="4">
        <v>35</v>
      </c>
      <c r="AL9" s="26"/>
    </row>
    <row r="10" spans="1:38" ht="13.9" customHeight="1">
      <c r="A10" s="27" t="s">
        <v>57</v>
      </c>
      <c r="B10" s="28" t="s">
        <v>58</v>
      </c>
      <c r="C10">
        <v>8</v>
      </c>
      <c r="D10">
        <v>8</v>
      </c>
      <c r="E10">
        <v>8</v>
      </c>
      <c r="F10">
        <v>8</v>
      </c>
      <c r="G10">
        <v>8</v>
      </c>
      <c r="H10">
        <v>8</v>
      </c>
      <c r="I10">
        <v>8</v>
      </c>
      <c r="J10">
        <v>8</v>
      </c>
      <c r="K10">
        <v>8</v>
      </c>
      <c r="L10">
        <v>8</v>
      </c>
      <c r="M10">
        <v>10</v>
      </c>
      <c r="N10">
        <v>10</v>
      </c>
      <c r="O10">
        <v>10</v>
      </c>
      <c r="P10">
        <v>10</v>
      </c>
      <c r="Q10">
        <v>8</v>
      </c>
      <c r="R10">
        <v>8</v>
      </c>
      <c r="S10">
        <v>8</v>
      </c>
      <c r="T10">
        <v>8</v>
      </c>
      <c r="U10">
        <v>8</v>
      </c>
      <c r="V10">
        <v>8</v>
      </c>
      <c r="W10">
        <v>8</v>
      </c>
      <c r="X10">
        <v>8</v>
      </c>
      <c r="Y10">
        <v>8</v>
      </c>
      <c r="Z10">
        <v>8</v>
      </c>
      <c r="AA10">
        <v>8</v>
      </c>
      <c r="AB10">
        <v>8</v>
      </c>
      <c r="AC10">
        <v>8</v>
      </c>
      <c r="AD10">
        <v>8</v>
      </c>
      <c r="AE10">
        <v>8</v>
      </c>
      <c r="AF10">
        <v>8</v>
      </c>
      <c r="AG10">
        <v>8</v>
      </c>
      <c r="AH10">
        <v>8</v>
      </c>
      <c r="AI10">
        <v>8</v>
      </c>
      <c r="AJ10">
        <v>8</v>
      </c>
      <c r="AK10" s="4">
        <v>8</v>
      </c>
      <c r="AL10" s="26"/>
    </row>
    <row r="11" spans="1:38" ht="13.9" customHeight="1">
      <c r="A11" s="27" t="s">
        <v>59</v>
      </c>
      <c r="B11" s="28" t="s">
        <v>60</v>
      </c>
      <c r="C11">
        <v>6</v>
      </c>
      <c r="D11">
        <v>6</v>
      </c>
      <c r="E11">
        <v>6</v>
      </c>
      <c r="F11">
        <v>6</v>
      </c>
      <c r="G11">
        <v>6</v>
      </c>
      <c r="H11">
        <v>6</v>
      </c>
      <c r="I11">
        <v>6</v>
      </c>
      <c r="J11">
        <v>6</v>
      </c>
      <c r="K11">
        <v>6</v>
      </c>
      <c r="L11">
        <v>6</v>
      </c>
      <c r="M11">
        <v>6</v>
      </c>
      <c r="N11">
        <v>6</v>
      </c>
      <c r="O11">
        <v>6</v>
      </c>
      <c r="P11">
        <v>6</v>
      </c>
      <c r="Q11">
        <v>6</v>
      </c>
      <c r="R11">
        <v>6</v>
      </c>
      <c r="S11">
        <v>6</v>
      </c>
      <c r="T11">
        <v>6</v>
      </c>
      <c r="U11">
        <v>6</v>
      </c>
      <c r="V11">
        <v>6</v>
      </c>
      <c r="W11">
        <v>6</v>
      </c>
      <c r="X11">
        <v>6</v>
      </c>
      <c r="Y11">
        <v>6</v>
      </c>
      <c r="Z11">
        <v>6</v>
      </c>
      <c r="AA11">
        <v>6</v>
      </c>
      <c r="AB11">
        <v>6</v>
      </c>
      <c r="AC11">
        <v>6</v>
      </c>
      <c r="AD11">
        <v>6</v>
      </c>
      <c r="AE11">
        <v>6</v>
      </c>
      <c r="AF11">
        <v>6</v>
      </c>
      <c r="AG11">
        <v>6</v>
      </c>
      <c r="AH11">
        <v>6</v>
      </c>
      <c r="AI11">
        <v>6</v>
      </c>
      <c r="AJ11">
        <v>6</v>
      </c>
      <c r="AK11" s="4">
        <v>6</v>
      </c>
      <c r="AL11" s="26"/>
    </row>
    <row r="12" spans="1:38" ht="13.9" customHeight="1">
      <c r="A12" s="27" t="s">
        <v>61</v>
      </c>
      <c r="B12" s="28" t="s">
        <v>62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  <c r="AI12">
        <v>4</v>
      </c>
      <c r="AJ12">
        <v>4</v>
      </c>
      <c r="AK12" s="4">
        <v>4</v>
      </c>
      <c r="AL12" s="26"/>
    </row>
    <row r="13" spans="1:38" ht="13.9" customHeight="1">
      <c r="A13" s="27" t="s">
        <v>63</v>
      </c>
      <c r="B13" s="28" t="s">
        <v>64</v>
      </c>
      <c r="C13">
        <v>31</v>
      </c>
      <c r="D13">
        <v>31</v>
      </c>
      <c r="E13">
        <v>30</v>
      </c>
      <c r="F13">
        <v>33</v>
      </c>
      <c r="G13">
        <v>33</v>
      </c>
      <c r="H13">
        <v>33</v>
      </c>
      <c r="I13">
        <v>33</v>
      </c>
      <c r="J13">
        <v>34</v>
      </c>
      <c r="K13">
        <v>34</v>
      </c>
      <c r="L13">
        <v>37</v>
      </c>
      <c r="M13">
        <v>37</v>
      </c>
      <c r="N13">
        <v>36</v>
      </c>
      <c r="O13">
        <v>37</v>
      </c>
      <c r="P13">
        <v>37</v>
      </c>
      <c r="Q13">
        <v>37</v>
      </c>
      <c r="R13">
        <v>37</v>
      </c>
      <c r="S13">
        <v>37</v>
      </c>
      <c r="T13">
        <v>37</v>
      </c>
      <c r="U13">
        <v>37</v>
      </c>
      <c r="V13">
        <v>37</v>
      </c>
      <c r="W13">
        <v>37</v>
      </c>
      <c r="X13">
        <v>37</v>
      </c>
      <c r="Y13">
        <v>37</v>
      </c>
      <c r="Z13">
        <v>37</v>
      </c>
      <c r="AA13">
        <v>37</v>
      </c>
      <c r="AB13">
        <v>37</v>
      </c>
      <c r="AC13">
        <v>38</v>
      </c>
      <c r="AD13">
        <v>38</v>
      </c>
      <c r="AE13">
        <v>38</v>
      </c>
      <c r="AF13">
        <v>39</v>
      </c>
      <c r="AG13">
        <v>39</v>
      </c>
      <c r="AH13">
        <v>39</v>
      </c>
      <c r="AI13">
        <v>39</v>
      </c>
      <c r="AJ13">
        <v>39</v>
      </c>
      <c r="AK13" s="4">
        <v>40</v>
      </c>
      <c r="AL13" s="26"/>
    </row>
    <row r="14" spans="1:38" ht="13.9" customHeight="1">
      <c r="A14" s="27" t="s">
        <v>65</v>
      </c>
      <c r="B14" s="28" t="s">
        <v>66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 s="4">
        <v>1</v>
      </c>
      <c r="AL14" s="26"/>
    </row>
    <row r="15" spans="1:38" ht="13.9" customHeight="1">
      <c r="A15" s="27" t="s">
        <v>67</v>
      </c>
      <c r="B15" s="28" t="s">
        <v>68</v>
      </c>
      <c r="C15">
        <v>7</v>
      </c>
      <c r="D15">
        <v>7</v>
      </c>
      <c r="E15">
        <v>6</v>
      </c>
      <c r="F15">
        <v>6</v>
      </c>
      <c r="G15">
        <v>6</v>
      </c>
      <c r="H15">
        <v>6</v>
      </c>
      <c r="I15">
        <v>6</v>
      </c>
      <c r="J15">
        <v>6</v>
      </c>
      <c r="K15">
        <v>6</v>
      </c>
      <c r="L15">
        <v>7</v>
      </c>
      <c r="M15">
        <v>7</v>
      </c>
      <c r="N15">
        <v>7</v>
      </c>
      <c r="O15">
        <v>7</v>
      </c>
      <c r="P15">
        <v>7</v>
      </c>
      <c r="Q15">
        <v>7</v>
      </c>
      <c r="R15">
        <v>7</v>
      </c>
      <c r="S15">
        <v>7</v>
      </c>
      <c r="T15">
        <v>7</v>
      </c>
      <c r="U15">
        <v>7</v>
      </c>
      <c r="V15">
        <v>7</v>
      </c>
      <c r="W15">
        <v>7</v>
      </c>
      <c r="X15">
        <v>7</v>
      </c>
      <c r="Y15">
        <v>9</v>
      </c>
      <c r="Z15">
        <v>9</v>
      </c>
      <c r="AA15">
        <v>9</v>
      </c>
      <c r="AB15">
        <v>9</v>
      </c>
      <c r="AC15">
        <v>9</v>
      </c>
      <c r="AD15">
        <v>9</v>
      </c>
      <c r="AE15">
        <v>9</v>
      </c>
      <c r="AF15">
        <v>9</v>
      </c>
      <c r="AG15">
        <v>9</v>
      </c>
      <c r="AH15">
        <v>9</v>
      </c>
      <c r="AI15">
        <v>9</v>
      </c>
      <c r="AJ15">
        <v>9</v>
      </c>
      <c r="AK15" s="4">
        <v>10</v>
      </c>
      <c r="AL15" s="26"/>
    </row>
    <row r="16" spans="1:38" ht="13.9" customHeight="1">
      <c r="A16" s="27" t="s">
        <v>69</v>
      </c>
      <c r="B16" s="28" t="s">
        <v>70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 s="4">
        <v>0</v>
      </c>
      <c r="AL16" s="26"/>
    </row>
    <row r="17" spans="1:38" ht="13.9" customHeight="1">
      <c r="A17" s="27" t="s">
        <v>71</v>
      </c>
      <c r="B17" s="28" t="s">
        <v>72</v>
      </c>
      <c r="C17">
        <v>5</v>
      </c>
      <c r="D17">
        <v>5</v>
      </c>
      <c r="E17">
        <v>6</v>
      </c>
      <c r="F17">
        <v>6</v>
      </c>
      <c r="G17">
        <v>8</v>
      </c>
      <c r="H17">
        <v>9</v>
      </c>
      <c r="I17">
        <v>10</v>
      </c>
      <c r="J17">
        <v>10</v>
      </c>
      <c r="K17">
        <v>10</v>
      </c>
      <c r="L17">
        <v>10</v>
      </c>
      <c r="M17">
        <v>10</v>
      </c>
      <c r="N17">
        <v>10</v>
      </c>
      <c r="O17">
        <v>10</v>
      </c>
      <c r="P17">
        <v>10</v>
      </c>
      <c r="Q17">
        <v>11</v>
      </c>
      <c r="R17">
        <v>11</v>
      </c>
      <c r="S17">
        <v>11</v>
      </c>
      <c r="T17">
        <v>11</v>
      </c>
      <c r="U17">
        <v>11</v>
      </c>
      <c r="V17">
        <v>11</v>
      </c>
      <c r="W17">
        <v>11</v>
      </c>
      <c r="X17">
        <v>11</v>
      </c>
      <c r="Y17">
        <v>11</v>
      </c>
      <c r="Z17">
        <v>11</v>
      </c>
      <c r="AA17">
        <v>11</v>
      </c>
      <c r="AB17">
        <v>11</v>
      </c>
      <c r="AC17">
        <v>11</v>
      </c>
      <c r="AD17">
        <v>11</v>
      </c>
      <c r="AE17">
        <v>11</v>
      </c>
      <c r="AF17">
        <v>11</v>
      </c>
      <c r="AG17">
        <v>11</v>
      </c>
      <c r="AH17">
        <v>11</v>
      </c>
      <c r="AI17">
        <v>11</v>
      </c>
      <c r="AJ17">
        <v>11</v>
      </c>
      <c r="AK17" s="4">
        <v>11</v>
      </c>
      <c r="AL17" s="26"/>
    </row>
    <row r="18" spans="1:38" ht="13.9" customHeight="1">
      <c r="A18" s="27" t="s">
        <v>73</v>
      </c>
      <c r="B18" s="28" t="s">
        <v>74</v>
      </c>
      <c r="C18">
        <v>17</v>
      </c>
      <c r="D18">
        <v>21</v>
      </c>
      <c r="E18">
        <v>21</v>
      </c>
      <c r="F18">
        <v>22</v>
      </c>
      <c r="G18">
        <v>22</v>
      </c>
      <c r="H18">
        <v>22</v>
      </c>
      <c r="I18">
        <v>22</v>
      </c>
      <c r="J18">
        <v>22</v>
      </c>
      <c r="K18">
        <v>22</v>
      </c>
      <c r="L18">
        <v>24</v>
      </c>
      <c r="M18">
        <v>24</v>
      </c>
      <c r="N18">
        <v>25</v>
      </c>
      <c r="O18">
        <v>25</v>
      </c>
      <c r="P18">
        <v>25</v>
      </c>
      <c r="Q18">
        <v>25</v>
      </c>
      <c r="R18">
        <v>25</v>
      </c>
      <c r="S18">
        <v>25</v>
      </c>
      <c r="T18">
        <v>25</v>
      </c>
      <c r="U18">
        <v>25</v>
      </c>
      <c r="V18">
        <v>25</v>
      </c>
      <c r="W18">
        <v>25</v>
      </c>
      <c r="X18">
        <v>25</v>
      </c>
      <c r="Y18">
        <v>25</v>
      </c>
      <c r="Z18">
        <v>25</v>
      </c>
      <c r="AA18">
        <v>24</v>
      </c>
      <c r="AB18">
        <v>22</v>
      </c>
      <c r="AC18">
        <v>22</v>
      </c>
      <c r="AD18">
        <v>22</v>
      </c>
      <c r="AE18">
        <v>24</v>
      </c>
      <c r="AF18">
        <v>24</v>
      </c>
      <c r="AG18">
        <v>24</v>
      </c>
      <c r="AH18">
        <v>24</v>
      </c>
      <c r="AI18">
        <v>24</v>
      </c>
      <c r="AJ18">
        <v>24</v>
      </c>
      <c r="AK18" s="4">
        <v>24</v>
      </c>
      <c r="AL18" s="26"/>
    </row>
    <row r="19" spans="1:38" ht="13.9" customHeight="1">
      <c r="A19" s="27" t="s">
        <v>75</v>
      </c>
      <c r="B19" s="28" t="s">
        <v>76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 s="4">
        <v>0</v>
      </c>
      <c r="AL19" s="26"/>
    </row>
    <row r="20" spans="1:38" ht="13.9" customHeight="1">
      <c r="A20" s="21"/>
      <c r="B20" s="23"/>
      <c r="C20" s="29"/>
      <c r="D20" s="30"/>
      <c r="E20" s="30"/>
      <c r="F20" s="31"/>
      <c r="G20" s="29"/>
      <c r="H20" s="30"/>
      <c r="I20" s="30"/>
      <c r="J20" s="31"/>
      <c r="K20" s="29"/>
      <c r="L20" s="30"/>
      <c r="M20" s="30"/>
      <c r="N20" s="31"/>
      <c r="O20" s="29"/>
      <c r="P20" s="30"/>
      <c r="Q20" s="30"/>
      <c r="R20" s="31"/>
      <c r="S20" s="29"/>
      <c r="T20" s="30"/>
      <c r="U20" s="30"/>
      <c r="V20" s="31"/>
      <c r="W20" s="29"/>
      <c r="X20" s="30"/>
      <c r="Y20" s="30"/>
      <c r="Z20" s="31"/>
      <c r="AA20" s="29"/>
      <c r="AB20" s="30"/>
      <c r="AC20" s="30"/>
      <c r="AD20" s="31"/>
      <c r="AE20" s="29"/>
      <c r="AF20" s="30"/>
      <c r="AG20" s="30"/>
      <c r="AH20" s="31"/>
      <c r="AI20" s="29"/>
      <c r="AJ20" s="30"/>
      <c r="AK20" s="30"/>
      <c r="AL20" s="31"/>
    </row>
    <row r="21" spans="1:38" ht="13.9" customHeight="1">
      <c r="A21" s="32" t="s">
        <v>14</v>
      </c>
      <c r="B21" s="33"/>
      <c r="C21" s="34">
        <f t="shared" ref="C21:V21" si="0">SUM(C6:C18)</f>
        <v>158</v>
      </c>
      <c r="D21" s="35">
        <f t="shared" si="0"/>
        <v>163</v>
      </c>
      <c r="E21" s="35">
        <f t="shared" si="0"/>
        <v>162</v>
      </c>
      <c r="F21" s="36">
        <f t="shared" si="0"/>
        <v>172</v>
      </c>
      <c r="G21" s="34">
        <f t="shared" si="0"/>
        <v>174</v>
      </c>
      <c r="H21" s="35">
        <f t="shared" si="0"/>
        <v>179</v>
      </c>
      <c r="I21" s="35">
        <f t="shared" si="0"/>
        <v>180</v>
      </c>
      <c r="J21" s="36">
        <f t="shared" si="0"/>
        <v>186</v>
      </c>
      <c r="K21" s="34">
        <f t="shared" si="0"/>
        <v>187</v>
      </c>
      <c r="L21" s="35">
        <f t="shared" si="0"/>
        <v>193</v>
      </c>
      <c r="M21" s="35">
        <f t="shared" si="0"/>
        <v>195</v>
      </c>
      <c r="N21" s="36">
        <f t="shared" si="0"/>
        <v>195</v>
      </c>
      <c r="O21" s="34">
        <f t="shared" si="0"/>
        <v>196</v>
      </c>
      <c r="P21" s="35">
        <f t="shared" si="0"/>
        <v>196</v>
      </c>
      <c r="Q21" s="35">
        <f t="shared" si="0"/>
        <v>194</v>
      </c>
      <c r="R21" s="36">
        <f t="shared" si="0"/>
        <v>194</v>
      </c>
      <c r="S21" s="34">
        <f t="shared" si="0"/>
        <v>194</v>
      </c>
      <c r="T21" s="35">
        <f t="shared" si="0"/>
        <v>194</v>
      </c>
      <c r="U21" s="35">
        <f t="shared" si="0"/>
        <v>194</v>
      </c>
      <c r="V21" s="36">
        <f t="shared" si="0"/>
        <v>194</v>
      </c>
      <c r="W21" s="34">
        <f>SUM(W6:W19)</f>
        <v>194</v>
      </c>
      <c r="X21" s="35">
        <f>SUM(X6:X18)</f>
        <v>192</v>
      </c>
      <c r="Y21" s="35">
        <f>SUM(Y6:Y18)</f>
        <v>194</v>
      </c>
      <c r="Z21" s="36">
        <f>SUM(Z6:Z18)</f>
        <v>197</v>
      </c>
      <c r="AA21" s="34">
        <f>SUM(AA6:AA19)</f>
        <v>194</v>
      </c>
      <c r="AB21" s="35">
        <f>SUM(AB6:AB18)</f>
        <v>189</v>
      </c>
      <c r="AC21" s="35">
        <f>SUM(AC6:AC18)</f>
        <v>192</v>
      </c>
      <c r="AD21" s="36">
        <f>SUM(AD6:AD18)</f>
        <v>193</v>
      </c>
      <c r="AE21" s="34">
        <f>SUM(AE6:AE19)</f>
        <v>195</v>
      </c>
      <c r="AF21" s="35">
        <f>SUM(AF6:AF18)</f>
        <v>198</v>
      </c>
      <c r="AG21" s="35">
        <f>SUM(AG6:AG18)</f>
        <v>199</v>
      </c>
      <c r="AH21" s="36">
        <f>SUM(AH6:AH18)</f>
        <v>199</v>
      </c>
      <c r="AI21" s="34">
        <f>SUM(AI6:AI19)</f>
        <v>199</v>
      </c>
      <c r="AJ21" s="35">
        <f>SUM(AJ6:AJ18)</f>
        <v>199</v>
      </c>
      <c r="AK21" s="35">
        <f>SUM(AK6:AK18)</f>
        <v>202</v>
      </c>
      <c r="AL21" s="36">
        <f>SUM(AL6:AL18)</f>
        <v>0</v>
      </c>
    </row>
    <row r="22" spans="1:38" ht="13.9" customHeight="1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ht="13.9" customHeight="1">
      <c r="C23" s="2">
        <v>2017</v>
      </c>
      <c r="D23" s="2"/>
      <c r="E23" s="2"/>
      <c r="F23" s="2"/>
      <c r="G23" s="2">
        <v>2018</v>
      </c>
      <c r="H23" s="2"/>
      <c r="I23" s="2"/>
      <c r="J23" s="2"/>
      <c r="K23" s="2">
        <v>2019</v>
      </c>
      <c r="L23" s="2"/>
      <c r="M23" s="2"/>
      <c r="N23" s="2"/>
      <c r="O23" s="3">
        <v>2020</v>
      </c>
      <c r="P23" s="3"/>
      <c r="Q23" s="3"/>
      <c r="R23" s="3"/>
      <c r="S23" s="3">
        <v>2021</v>
      </c>
      <c r="T23" s="3"/>
      <c r="U23" s="3"/>
      <c r="V23" s="3"/>
      <c r="W23" s="3">
        <v>2022</v>
      </c>
      <c r="X23" s="3"/>
      <c r="Y23" s="3"/>
      <c r="Z23" s="3"/>
      <c r="AA23" s="3">
        <v>2023</v>
      </c>
      <c r="AB23" s="3"/>
      <c r="AC23" s="3"/>
      <c r="AD23" s="3"/>
      <c r="AE23" s="3">
        <v>2024</v>
      </c>
      <c r="AF23" s="3"/>
      <c r="AG23" s="3"/>
      <c r="AH23" s="3"/>
      <c r="AI23" s="3">
        <v>2025</v>
      </c>
      <c r="AJ23" s="3"/>
      <c r="AK23" s="3"/>
      <c r="AL23" s="3"/>
    </row>
    <row r="24" spans="1:38" ht="13.9" customHeight="1">
      <c r="A24" s="4" t="s">
        <v>84</v>
      </c>
      <c r="C24" s="37" t="s">
        <v>80</v>
      </c>
      <c r="D24" s="38" t="s">
        <v>81</v>
      </c>
      <c r="E24" s="38" t="s">
        <v>82</v>
      </c>
      <c r="F24" s="39" t="s">
        <v>83</v>
      </c>
      <c r="G24" s="40" t="s">
        <v>80</v>
      </c>
      <c r="H24" s="41" t="s">
        <v>81</v>
      </c>
      <c r="I24" s="41" t="s">
        <v>82</v>
      </c>
      <c r="J24" s="42" t="s">
        <v>83</v>
      </c>
      <c r="K24" s="40" t="s">
        <v>80</v>
      </c>
      <c r="L24" s="41" t="s">
        <v>81</v>
      </c>
      <c r="M24" s="41" t="s">
        <v>82</v>
      </c>
      <c r="N24" s="42" t="s">
        <v>83</v>
      </c>
      <c r="O24" s="18" t="s">
        <v>80</v>
      </c>
      <c r="P24" s="19" t="s">
        <v>81</v>
      </c>
      <c r="Q24" s="19" t="s">
        <v>82</v>
      </c>
      <c r="R24" s="20" t="s">
        <v>83</v>
      </c>
      <c r="S24" s="18" t="s">
        <v>80</v>
      </c>
      <c r="T24" s="19" t="s">
        <v>81</v>
      </c>
      <c r="U24" s="19" t="s">
        <v>82</v>
      </c>
      <c r="V24" s="20" t="s">
        <v>83</v>
      </c>
      <c r="W24" s="18" t="s">
        <v>80</v>
      </c>
      <c r="X24" s="19" t="s">
        <v>81</v>
      </c>
      <c r="Y24" s="19" t="s">
        <v>82</v>
      </c>
      <c r="Z24" s="20" t="s">
        <v>83</v>
      </c>
      <c r="AA24" s="18" t="s">
        <v>80</v>
      </c>
      <c r="AB24" s="19" t="s">
        <v>81</v>
      </c>
      <c r="AC24" s="19" t="s">
        <v>82</v>
      </c>
      <c r="AD24" s="20" t="s">
        <v>83</v>
      </c>
      <c r="AE24" s="18" t="s">
        <v>80</v>
      </c>
      <c r="AF24" s="19" t="s">
        <v>81</v>
      </c>
      <c r="AG24" s="19" t="s">
        <v>82</v>
      </c>
      <c r="AH24" s="20" t="s">
        <v>83</v>
      </c>
      <c r="AI24" s="18" t="s">
        <v>80</v>
      </c>
      <c r="AJ24" s="19" t="s">
        <v>81</v>
      </c>
      <c r="AK24" s="19" t="s">
        <v>82</v>
      </c>
      <c r="AL24" s="20" t="s">
        <v>83</v>
      </c>
    </row>
    <row r="25" spans="1:38" ht="13.9" customHeight="1">
      <c r="C25" s="29"/>
      <c r="D25" s="30"/>
      <c r="E25" s="30"/>
      <c r="F25" s="31"/>
      <c r="G25" s="29"/>
      <c r="H25" s="30"/>
      <c r="I25" s="30"/>
      <c r="J25" s="31"/>
      <c r="K25" s="29"/>
      <c r="L25" s="30"/>
      <c r="M25" s="30"/>
      <c r="N25" s="31"/>
      <c r="O25" s="29"/>
      <c r="P25" s="30"/>
      <c r="Q25" s="30"/>
      <c r="R25" s="31"/>
      <c r="S25" s="29"/>
      <c r="T25" s="30"/>
      <c r="U25" s="30"/>
      <c r="V25" s="31"/>
      <c r="W25" s="29"/>
      <c r="X25" s="30"/>
      <c r="Y25" s="30"/>
      <c r="Z25" s="31"/>
      <c r="AA25" s="29"/>
      <c r="AB25" s="30"/>
      <c r="AC25" s="30"/>
      <c r="AD25" s="31"/>
      <c r="AE25" s="29"/>
      <c r="AF25" s="30"/>
      <c r="AG25" s="30"/>
      <c r="AH25" s="31"/>
      <c r="AI25" s="29"/>
      <c r="AJ25" s="30"/>
      <c r="AK25" s="30"/>
      <c r="AL25" s="31"/>
    </row>
    <row r="26" spans="1:38" ht="13.9" customHeight="1">
      <c r="A26" s="24" t="s">
        <v>50</v>
      </c>
      <c r="B26" s="25" t="s">
        <v>51</v>
      </c>
      <c r="C26" s="7">
        <v>2.5999999999999999E-3</v>
      </c>
      <c r="D26" s="7">
        <v>2.5999999999999999E-3</v>
      </c>
      <c r="E26" s="7">
        <v>2.5999999999999999E-3</v>
      </c>
      <c r="F26" s="7">
        <v>2.5999999999999999E-3</v>
      </c>
      <c r="G26" s="7">
        <v>2.5999999999999999E-3</v>
      </c>
      <c r="H26" s="7">
        <v>2.5999999999999999E-3</v>
      </c>
      <c r="I26" s="7">
        <v>2.5999999999999999E-3</v>
      </c>
      <c r="J26" s="7">
        <v>2.5999999999999999E-3</v>
      </c>
      <c r="K26" s="7">
        <v>2.5999999999999999E-3</v>
      </c>
      <c r="L26" s="7">
        <v>2.5999999999999999E-3</v>
      </c>
      <c r="M26" s="7">
        <v>2.5999999999999999E-3</v>
      </c>
      <c r="N26" s="7">
        <v>2.5999999999999999E-3</v>
      </c>
      <c r="O26" s="7">
        <v>2.5999999999999999E-3</v>
      </c>
      <c r="P26" s="7">
        <v>2.5999999999999999E-3</v>
      </c>
      <c r="Q26" s="7">
        <v>2.5999999999999999E-3</v>
      </c>
      <c r="R26" s="7">
        <v>2.5999999999999999E-3</v>
      </c>
      <c r="S26" s="7">
        <v>2.5999999999999999E-3</v>
      </c>
      <c r="T26" s="7">
        <v>2.5999999999999999E-3</v>
      </c>
      <c r="U26" s="7">
        <v>2.5999999999999999E-3</v>
      </c>
      <c r="V26" s="7">
        <v>2.5999999999999999E-3</v>
      </c>
      <c r="W26" s="7">
        <v>2.5999999999999999E-3</v>
      </c>
      <c r="X26" s="7">
        <v>2.5999999999999999E-3</v>
      </c>
      <c r="Y26" s="7">
        <v>2.5999999999999999E-3</v>
      </c>
      <c r="Z26" s="7">
        <v>2.5999999999999999E-3</v>
      </c>
      <c r="AA26" s="7">
        <v>2.5999999999999999E-3</v>
      </c>
      <c r="AB26" s="7">
        <v>2.5999999999999999E-3</v>
      </c>
      <c r="AC26" s="7">
        <v>2.5999999999999999E-3</v>
      </c>
      <c r="AD26" s="7">
        <v>2.5999999999999999E-3</v>
      </c>
      <c r="AE26" s="7">
        <v>2.5999999999999999E-3</v>
      </c>
      <c r="AF26" s="7">
        <v>2.5999999999999999E-3</v>
      </c>
      <c r="AG26" s="7">
        <v>2.5999999999999999E-3</v>
      </c>
      <c r="AH26" s="7">
        <v>2.5999999999999999E-3</v>
      </c>
      <c r="AI26" s="7">
        <v>2.5999999999999999E-3</v>
      </c>
      <c r="AJ26" s="7">
        <v>2.5999999999999999E-3</v>
      </c>
      <c r="AK26" s="7">
        <v>2.5999999999999999E-3</v>
      </c>
      <c r="AL26" s="26"/>
    </row>
    <row r="27" spans="1:38" ht="13.9" customHeight="1">
      <c r="A27" s="27" t="s">
        <v>53</v>
      </c>
      <c r="B27" s="28" t="s">
        <v>54</v>
      </c>
      <c r="C27" s="7">
        <v>413.42669999999998</v>
      </c>
      <c r="D27" s="7">
        <v>413.42500000000001</v>
      </c>
      <c r="E27" s="7">
        <v>413.42500000000001</v>
      </c>
      <c r="F27" s="7">
        <v>431.82499999999999</v>
      </c>
      <c r="G27" s="7">
        <v>431.82499999999999</v>
      </c>
      <c r="H27" s="7">
        <v>457.36500000000001</v>
      </c>
      <c r="I27" s="7">
        <v>458.26499999999999</v>
      </c>
      <c r="J27" s="7">
        <v>458.26499999999999</v>
      </c>
      <c r="K27" s="7">
        <v>458.26499999999999</v>
      </c>
      <c r="L27" s="7">
        <v>458.26499999999999</v>
      </c>
      <c r="M27" s="7">
        <v>458.26499999999999</v>
      </c>
      <c r="N27" s="7">
        <v>458.26499999999999</v>
      </c>
      <c r="O27" s="7">
        <v>458.26499999999999</v>
      </c>
      <c r="P27" s="7">
        <v>458.26499999999999</v>
      </c>
      <c r="Q27" s="7">
        <v>472.06299999999999</v>
      </c>
      <c r="R27" s="7">
        <v>472.06299999999999</v>
      </c>
      <c r="S27" s="7">
        <v>472.06299999999999</v>
      </c>
      <c r="T27" s="7">
        <v>472.06299999999999</v>
      </c>
      <c r="U27" s="7">
        <v>472.06299999999999</v>
      </c>
      <c r="V27" s="7">
        <v>472.06299999999999</v>
      </c>
      <c r="W27" s="7">
        <v>472.06299999999999</v>
      </c>
      <c r="X27" s="7">
        <v>469.85300000000001</v>
      </c>
      <c r="Y27" s="7">
        <v>469.85300000000001</v>
      </c>
      <c r="Z27" s="7">
        <v>469.85300000000001</v>
      </c>
      <c r="AA27" s="7">
        <v>459.45299999999997</v>
      </c>
      <c r="AB27" s="7">
        <v>439.053</v>
      </c>
      <c r="AC27" s="7">
        <v>463.053</v>
      </c>
      <c r="AD27" s="7">
        <v>476.45299999999997</v>
      </c>
      <c r="AE27" s="7">
        <v>476.45299999999997</v>
      </c>
      <c r="AF27" s="7">
        <v>499.20299999999997</v>
      </c>
      <c r="AG27" s="7">
        <v>499.20299999999997</v>
      </c>
      <c r="AH27" s="7">
        <v>500.00299999999999</v>
      </c>
      <c r="AI27" s="7">
        <v>500.00299999999999</v>
      </c>
      <c r="AJ27" s="7">
        <v>500.00299999999999</v>
      </c>
      <c r="AK27" s="7">
        <v>504.60300000000001</v>
      </c>
      <c r="AL27" s="26"/>
    </row>
    <row r="28" spans="1:38" ht="13.9" customHeight="1">
      <c r="A28" s="27" t="s">
        <v>55</v>
      </c>
      <c r="B28" s="28" t="s">
        <v>56</v>
      </c>
      <c r="C28" s="7">
        <v>239.72800000000001</v>
      </c>
      <c r="D28" s="7">
        <v>267.32799999999997</v>
      </c>
      <c r="E28" s="7">
        <v>267.32799999999997</v>
      </c>
      <c r="F28" s="7">
        <v>301.32400000000001</v>
      </c>
      <c r="G28" s="7">
        <v>301.32400000000001</v>
      </c>
      <c r="H28" s="7">
        <v>312.32400000000001</v>
      </c>
      <c r="I28" s="7">
        <v>312.32400000000001</v>
      </c>
      <c r="J28" s="7">
        <v>343.928</v>
      </c>
      <c r="K28" s="7">
        <v>357.72800000000001</v>
      </c>
      <c r="L28" s="7">
        <v>357.72800000000001</v>
      </c>
      <c r="M28" s="7">
        <v>357.72800000000001</v>
      </c>
      <c r="N28" s="7">
        <v>357.72800000000001</v>
      </c>
      <c r="O28" s="7">
        <v>357.72800000000001</v>
      </c>
      <c r="P28" s="7">
        <v>357.72800000000001</v>
      </c>
      <c r="Q28" s="7">
        <v>357.72800000000001</v>
      </c>
      <c r="R28" s="7">
        <v>357.72800000000001</v>
      </c>
      <c r="S28" s="7">
        <v>357.72800000000001</v>
      </c>
      <c r="T28" s="7">
        <v>357.72800000000001</v>
      </c>
      <c r="U28" s="7">
        <v>357.72800000000001</v>
      </c>
      <c r="V28" s="7">
        <v>357.72800000000001</v>
      </c>
      <c r="W28" s="7">
        <v>357.72800000000001</v>
      </c>
      <c r="X28" s="7">
        <v>357.72800000000001</v>
      </c>
      <c r="Y28" s="7">
        <v>357.72800000000001</v>
      </c>
      <c r="Z28" s="7">
        <v>403.72800000000001</v>
      </c>
      <c r="AA28" s="7">
        <v>403.71</v>
      </c>
      <c r="AB28" s="7">
        <v>403.71</v>
      </c>
      <c r="AC28" s="7">
        <v>403.71</v>
      </c>
      <c r="AD28" s="7">
        <v>403.71</v>
      </c>
      <c r="AE28" s="7">
        <v>403.71</v>
      </c>
      <c r="AF28" s="7">
        <v>403.71</v>
      </c>
      <c r="AG28" s="7">
        <v>417.61</v>
      </c>
      <c r="AH28" s="7">
        <v>417.61</v>
      </c>
      <c r="AI28" s="7">
        <v>417.61</v>
      </c>
      <c r="AJ28" s="7">
        <v>417.61</v>
      </c>
      <c r="AK28" s="7">
        <v>417.61</v>
      </c>
      <c r="AL28" s="26"/>
    </row>
    <row r="29" spans="1:38" ht="13.9" customHeight="1">
      <c r="A29" s="27" t="s">
        <v>57</v>
      </c>
      <c r="B29" s="28" t="s">
        <v>58</v>
      </c>
      <c r="C29" s="7">
        <v>11.5845</v>
      </c>
      <c r="D29" s="7">
        <v>11.5845</v>
      </c>
      <c r="E29" s="7">
        <v>11.5845</v>
      </c>
      <c r="F29" s="7">
        <v>11.5845</v>
      </c>
      <c r="G29" s="7">
        <v>11.5845</v>
      </c>
      <c r="H29" s="7">
        <v>11.5845</v>
      </c>
      <c r="I29" s="7">
        <v>11.5845</v>
      </c>
      <c r="J29" s="7">
        <v>11.5845</v>
      </c>
      <c r="K29" s="7">
        <v>11.5845</v>
      </c>
      <c r="L29" s="7">
        <v>11.5845</v>
      </c>
      <c r="M29" s="7">
        <v>11.5893</v>
      </c>
      <c r="N29" s="7">
        <v>11.5893</v>
      </c>
      <c r="O29" s="7">
        <v>11.5893</v>
      </c>
      <c r="P29" s="7">
        <v>11.5893</v>
      </c>
      <c r="Q29" s="7">
        <v>11.5809</v>
      </c>
      <c r="R29" s="7">
        <v>11.5809</v>
      </c>
      <c r="S29" s="7">
        <v>11.5809</v>
      </c>
      <c r="T29" s="7">
        <v>11.5809</v>
      </c>
      <c r="U29" s="7">
        <v>11.5809</v>
      </c>
      <c r="V29" s="7">
        <v>11.5809</v>
      </c>
      <c r="W29" s="7">
        <v>11.5809</v>
      </c>
      <c r="X29" s="7">
        <v>11.5809</v>
      </c>
      <c r="Y29" s="7">
        <v>11.5809</v>
      </c>
      <c r="Z29" s="7">
        <v>11.5809</v>
      </c>
      <c r="AA29" s="7">
        <v>11.5809</v>
      </c>
      <c r="AB29" s="7">
        <v>11.5809</v>
      </c>
      <c r="AC29" s="7">
        <v>11.5809</v>
      </c>
      <c r="AD29" s="7">
        <v>11.5809</v>
      </c>
      <c r="AE29" s="7">
        <v>11.5809</v>
      </c>
      <c r="AF29" s="7">
        <v>11.5809</v>
      </c>
      <c r="AG29" s="7">
        <v>11.5809</v>
      </c>
      <c r="AH29" s="7">
        <v>11.5809</v>
      </c>
      <c r="AI29" s="7">
        <v>11.5809</v>
      </c>
      <c r="AJ29" s="7">
        <v>11.5809</v>
      </c>
      <c r="AK29" s="7">
        <v>11.5809</v>
      </c>
      <c r="AL29" s="26"/>
    </row>
    <row r="30" spans="1:38" ht="13.9" customHeight="1">
      <c r="A30" s="27" t="s">
        <v>59</v>
      </c>
      <c r="B30" s="28" t="s">
        <v>60</v>
      </c>
      <c r="C30" s="7">
        <v>45.321199999999997</v>
      </c>
      <c r="D30" s="7">
        <v>45.321199999999997</v>
      </c>
      <c r="E30" s="7">
        <v>45.321199999999997</v>
      </c>
      <c r="F30" s="7">
        <v>45.321199999999997</v>
      </c>
      <c r="G30" s="7">
        <v>45.321199999999997</v>
      </c>
      <c r="H30" s="7">
        <v>45.321199999999997</v>
      </c>
      <c r="I30" s="7">
        <v>45.321199999999997</v>
      </c>
      <c r="J30" s="7">
        <v>45.321199999999997</v>
      </c>
      <c r="K30" s="7">
        <v>45.321199999999997</v>
      </c>
      <c r="L30" s="7">
        <v>45.321199999999997</v>
      </c>
      <c r="M30" s="7">
        <v>45.321199999999997</v>
      </c>
      <c r="N30" s="7">
        <v>45.321199999999997</v>
      </c>
      <c r="O30" s="7">
        <v>45.321199999999997</v>
      </c>
      <c r="P30" s="7">
        <v>45.321199999999997</v>
      </c>
      <c r="Q30" s="7">
        <v>45.321199999999997</v>
      </c>
      <c r="R30" s="7">
        <v>45.321199999999997</v>
      </c>
      <c r="S30" s="7">
        <v>45.321199999999997</v>
      </c>
      <c r="T30" s="7">
        <v>45.321199999999997</v>
      </c>
      <c r="U30" s="7">
        <v>45.321199999999997</v>
      </c>
      <c r="V30" s="7">
        <v>45.321199999999997</v>
      </c>
      <c r="W30" s="7">
        <v>45.321199999999997</v>
      </c>
      <c r="X30" s="7">
        <v>45.321199999999997</v>
      </c>
      <c r="Y30" s="7">
        <v>45.321199999999997</v>
      </c>
      <c r="Z30" s="7">
        <v>45.321199999999997</v>
      </c>
      <c r="AA30" s="7">
        <v>45.321199999999997</v>
      </c>
      <c r="AB30" s="7">
        <v>45.321199999999997</v>
      </c>
      <c r="AC30" s="7">
        <v>45.321199999999997</v>
      </c>
      <c r="AD30" s="7">
        <v>45.321199999999997</v>
      </c>
      <c r="AE30" s="7">
        <v>45.321199999999997</v>
      </c>
      <c r="AF30" s="7">
        <v>45.321199999999997</v>
      </c>
      <c r="AG30" s="7">
        <v>45.321199999999997</v>
      </c>
      <c r="AH30" s="7">
        <v>45.321199999999997</v>
      </c>
      <c r="AI30" s="7">
        <v>45.321199999999997</v>
      </c>
      <c r="AJ30" s="7">
        <v>45.321199999999997</v>
      </c>
      <c r="AK30" s="7">
        <v>45.321199999999997</v>
      </c>
      <c r="AL30" s="26"/>
    </row>
    <row r="31" spans="1:38" ht="13.9" customHeight="1">
      <c r="A31" s="27" t="s">
        <v>61</v>
      </c>
      <c r="B31" s="28" t="s">
        <v>62</v>
      </c>
      <c r="C31" s="7">
        <v>1.7000000000000001E-2</v>
      </c>
      <c r="D31" s="7">
        <v>1.7000000000000001E-2</v>
      </c>
      <c r="E31" s="7">
        <v>1.7000000000000001E-2</v>
      </c>
      <c r="F31" s="7">
        <v>1.7000000000000001E-2</v>
      </c>
      <c r="G31" s="7">
        <v>1.7000000000000001E-2</v>
      </c>
      <c r="H31" s="7">
        <v>1.7000000000000001E-2</v>
      </c>
      <c r="I31" s="7">
        <v>1.7000000000000001E-2</v>
      </c>
      <c r="J31" s="7">
        <v>1.7000000000000001E-2</v>
      </c>
      <c r="K31" s="7">
        <v>1.7000000000000001E-2</v>
      </c>
      <c r="L31" s="7">
        <v>1.7000000000000001E-2</v>
      </c>
      <c r="M31" s="7">
        <v>1.7000000000000001E-2</v>
      </c>
      <c r="N31" s="7">
        <v>1.7000000000000001E-2</v>
      </c>
      <c r="O31" s="7">
        <v>1.7000000000000001E-2</v>
      </c>
      <c r="P31" s="7">
        <v>1.7000000000000001E-2</v>
      </c>
      <c r="Q31" s="7">
        <v>1.7000000000000001E-2</v>
      </c>
      <c r="R31" s="7">
        <v>1.7000000000000001E-2</v>
      </c>
      <c r="S31" s="7">
        <v>1.7000000000000001E-2</v>
      </c>
      <c r="T31" s="7">
        <v>1.7000000000000001E-2</v>
      </c>
      <c r="U31" s="7">
        <v>1.7000000000000001E-2</v>
      </c>
      <c r="V31" s="7">
        <v>1.7000000000000001E-2</v>
      </c>
      <c r="W31" s="7">
        <v>1.7000000000000001E-2</v>
      </c>
      <c r="X31" s="7">
        <v>1.7000000000000001E-2</v>
      </c>
      <c r="Y31" s="7">
        <v>1.7000000000000001E-2</v>
      </c>
      <c r="Z31" s="7">
        <v>1.7000000000000001E-2</v>
      </c>
      <c r="AA31" s="7">
        <v>1.7000000000000001E-2</v>
      </c>
      <c r="AB31" s="7">
        <v>1.7000000000000001E-2</v>
      </c>
      <c r="AC31" s="7">
        <v>1.7000000000000001E-2</v>
      </c>
      <c r="AD31" s="7">
        <v>1.7000000000000001E-2</v>
      </c>
      <c r="AE31" s="7">
        <v>1.7000000000000001E-2</v>
      </c>
      <c r="AF31" s="7">
        <v>1.7000000000000001E-2</v>
      </c>
      <c r="AG31" s="7">
        <v>1.7000000000000001E-2</v>
      </c>
      <c r="AH31" s="7">
        <v>1.7000000000000001E-2</v>
      </c>
      <c r="AI31" s="7">
        <v>1.7000000000000001E-2</v>
      </c>
      <c r="AJ31" s="7">
        <v>1.7000000000000001E-2</v>
      </c>
      <c r="AK31" s="7">
        <v>1.7000000000000001E-2</v>
      </c>
      <c r="AL31" s="26"/>
    </row>
    <row r="32" spans="1:38" ht="13.9" customHeight="1">
      <c r="A32" s="27" t="s">
        <v>63</v>
      </c>
      <c r="B32" s="28" t="s">
        <v>64</v>
      </c>
      <c r="C32" s="7">
        <v>209.31829999999999</v>
      </c>
      <c r="D32" s="7">
        <v>209.31829999999999</v>
      </c>
      <c r="E32" s="7">
        <v>209.3108</v>
      </c>
      <c r="F32" s="7">
        <v>253.8108</v>
      </c>
      <c r="G32" s="7">
        <v>253.8108</v>
      </c>
      <c r="H32" s="7">
        <v>253.8108</v>
      </c>
      <c r="I32" s="7">
        <v>253.8108</v>
      </c>
      <c r="J32" s="7">
        <v>263.01080000000002</v>
      </c>
      <c r="K32" s="7">
        <v>263.01080000000002</v>
      </c>
      <c r="L32" s="7">
        <v>299.86079999999998</v>
      </c>
      <c r="M32" s="7">
        <v>299.86079999999998</v>
      </c>
      <c r="N32" s="7">
        <v>299.85329999999999</v>
      </c>
      <c r="O32" s="7">
        <v>309.05329999999998</v>
      </c>
      <c r="P32" s="7">
        <v>309.05329999999998</v>
      </c>
      <c r="Q32" s="7">
        <v>309.05329999999998</v>
      </c>
      <c r="R32" s="7">
        <v>309.05329999999998</v>
      </c>
      <c r="S32" s="7">
        <v>309.05329999999998</v>
      </c>
      <c r="T32" s="7">
        <v>309.05329999999998</v>
      </c>
      <c r="U32" s="7">
        <v>309.05329999999998</v>
      </c>
      <c r="V32" s="7">
        <v>309.05329999999998</v>
      </c>
      <c r="W32" s="7">
        <v>309.05329999999998</v>
      </c>
      <c r="X32" s="7">
        <v>309.05329999999998</v>
      </c>
      <c r="Y32" s="7">
        <v>309.05329999999998</v>
      </c>
      <c r="Z32" s="7">
        <v>309.05329999999998</v>
      </c>
      <c r="AA32" s="7">
        <v>309.05329999999998</v>
      </c>
      <c r="AB32" s="7">
        <v>309.05329999999998</v>
      </c>
      <c r="AC32" s="7">
        <v>322.85329999999999</v>
      </c>
      <c r="AD32" s="7">
        <v>322.85329999999999</v>
      </c>
      <c r="AE32" s="7">
        <v>322.85329999999999</v>
      </c>
      <c r="AF32" s="7">
        <v>336.95330000000001</v>
      </c>
      <c r="AG32" s="7">
        <v>336.95330000000001</v>
      </c>
      <c r="AH32" s="7">
        <v>336.95330000000001</v>
      </c>
      <c r="AI32" s="7">
        <v>336.95330000000001</v>
      </c>
      <c r="AJ32" s="7">
        <v>336.95330000000001</v>
      </c>
      <c r="AK32" s="7">
        <v>346.35329999999999</v>
      </c>
      <c r="AL32" s="26"/>
    </row>
    <row r="33" spans="1:38" ht="13.9" customHeight="1">
      <c r="A33" s="27" t="s">
        <v>65</v>
      </c>
      <c r="B33" s="28" t="s">
        <v>66</v>
      </c>
      <c r="C33" s="7">
        <v>0.01</v>
      </c>
      <c r="D33" s="7">
        <v>0.01</v>
      </c>
      <c r="E33" s="7">
        <v>0.01</v>
      </c>
      <c r="F33" s="7">
        <v>0.01</v>
      </c>
      <c r="G33" s="7">
        <v>0.01</v>
      </c>
      <c r="H33" s="7">
        <v>0.01</v>
      </c>
      <c r="I33" s="7">
        <v>0.01</v>
      </c>
      <c r="J33" s="7">
        <v>0.01</v>
      </c>
      <c r="K33" s="7">
        <v>0.01</v>
      </c>
      <c r="L33" s="7">
        <v>0.01</v>
      </c>
      <c r="M33" s="7">
        <v>0.01</v>
      </c>
      <c r="N33" s="7">
        <v>0.01</v>
      </c>
      <c r="O33" s="7">
        <v>0.01</v>
      </c>
      <c r="P33" s="7">
        <v>0.01</v>
      </c>
      <c r="Q33" s="7">
        <v>0.01</v>
      </c>
      <c r="R33" s="7">
        <v>0.01</v>
      </c>
      <c r="S33" s="7">
        <v>0.01</v>
      </c>
      <c r="T33" s="7">
        <v>0.01</v>
      </c>
      <c r="U33" s="7">
        <v>0.01</v>
      </c>
      <c r="V33" s="7">
        <v>0.01</v>
      </c>
      <c r="W33" s="7">
        <v>0.01</v>
      </c>
      <c r="X33" s="7">
        <v>0.01</v>
      </c>
      <c r="Y33" s="7">
        <v>0.01</v>
      </c>
      <c r="Z33" s="7">
        <v>0.01</v>
      </c>
      <c r="AA33" s="7">
        <v>0.01</v>
      </c>
      <c r="AB33" s="7">
        <v>0.01</v>
      </c>
      <c r="AC33" s="7">
        <v>0.01</v>
      </c>
      <c r="AD33" s="7">
        <v>0.01</v>
      </c>
      <c r="AE33" s="7">
        <v>0.01</v>
      </c>
      <c r="AF33" s="7">
        <v>0.01</v>
      </c>
      <c r="AG33" s="7">
        <v>0.01</v>
      </c>
      <c r="AH33" s="7">
        <v>0.01</v>
      </c>
      <c r="AI33" s="7">
        <v>0.01</v>
      </c>
      <c r="AJ33" s="7">
        <v>0.01</v>
      </c>
      <c r="AK33" s="7">
        <v>0.01</v>
      </c>
      <c r="AL33" s="26"/>
    </row>
    <row r="34" spans="1:38" ht="13.9" customHeight="1">
      <c r="A34" s="27" t="s">
        <v>67</v>
      </c>
      <c r="B34" s="28" t="s">
        <v>68</v>
      </c>
      <c r="C34" s="7">
        <v>36.8217</v>
      </c>
      <c r="D34" s="7">
        <v>36.8217</v>
      </c>
      <c r="E34" s="7">
        <v>36.791699999999999</v>
      </c>
      <c r="F34" s="7">
        <v>36.791699999999999</v>
      </c>
      <c r="G34" s="7">
        <v>36.791699999999999</v>
      </c>
      <c r="H34" s="7">
        <v>36.791699999999999</v>
      </c>
      <c r="I34" s="7">
        <v>36.791699999999999</v>
      </c>
      <c r="J34" s="7">
        <v>36.791699999999999</v>
      </c>
      <c r="K34" s="7">
        <v>36.791699999999999</v>
      </c>
      <c r="L34" s="7">
        <v>64.241699999999994</v>
      </c>
      <c r="M34" s="7">
        <v>64.241699999999994</v>
      </c>
      <c r="N34" s="7">
        <v>64.241699999999994</v>
      </c>
      <c r="O34" s="7">
        <v>64.241699999999994</v>
      </c>
      <c r="P34" s="7">
        <v>64.241699999999994</v>
      </c>
      <c r="Q34" s="7">
        <v>64.241699999999994</v>
      </c>
      <c r="R34" s="7">
        <v>64.241699999999994</v>
      </c>
      <c r="S34" s="7">
        <v>64.241699999999994</v>
      </c>
      <c r="T34" s="7">
        <v>64.241699999999994</v>
      </c>
      <c r="U34" s="7">
        <v>64.241699999999994</v>
      </c>
      <c r="V34" s="7">
        <v>64.241699999999994</v>
      </c>
      <c r="W34" s="7">
        <v>64.241699999999994</v>
      </c>
      <c r="X34" s="7">
        <v>64.241699999999994</v>
      </c>
      <c r="Y34" s="7">
        <v>93.041700000000006</v>
      </c>
      <c r="Z34" s="7">
        <v>93.041700000000006</v>
      </c>
      <c r="AA34" s="7">
        <v>93.041700000000006</v>
      </c>
      <c r="AB34" s="7">
        <v>93.041700000000006</v>
      </c>
      <c r="AC34" s="7">
        <v>93.041700000000006</v>
      </c>
      <c r="AD34" s="7">
        <v>93.041700000000006</v>
      </c>
      <c r="AE34" s="7">
        <v>93.041700000000006</v>
      </c>
      <c r="AF34" s="7">
        <v>93.041700000000006</v>
      </c>
      <c r="AG34" s="7">
        <v>93.041700000000006</v>
      </c>
      <c r="AH34" s="7">
        <v>93.041700000000006</v>
      </c>
      <c r="AI34" s="7">
        <v>93.041700000000006</v>
      </c>
      <c r="AJ34" s="7">
        <v>93.041700000000006</v>
      </c>
      <c r="AK34" s="7">
        <v>106.8417</v>
      </c>
      <c r="AL34" s="26"/>
    </row>
    <row r="35" spans="1:38" ht="13.9" customHeight="1">
      <c r="A35" s="27" t="s">
        <v>69</v>
      </c>
      <c r="B35" s="28" t="s">
        <v>70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26"/>
    </row>
    <row r="36" spans="1:38" ht="13.9" customHeight="1">
      <c r="A36" s="27" t="s">
        <v>71</v>
      </c>
      <c r="B36" s="28" t="s">
        <v>72</v>
      </c>
      <c r="C36" s="7">
        <v>122</v>
      </c>
      <c r="D36" s="7">
        <v>122</v>
      </c>
      <c r="E36" s="7">
        <v>133.75</v>
      </c>
      <c r="F36" s="7">
        <v>133.75</v>
      </c>
      <c r="G36" s="7">
        <v>154.9</v>
      </c>
      <c r="H36" s="7">
        <v>157.25</v>
      </c>
      <c r="I36" s="7">
        <v>169</v>
      </c>
      <c r="J36" s="7">
        <v>169</v>
      </c>
      <c r="K36" s="7">
        <v>169</v>
      </c>
      <c r="L36" s="7">
        <v>169</v>
      </c>
      <c r="M36" s="7">
        <v>169</v>
      </c>
      <c r="N36" s="7">
        <v>169</v>
      </c>
      <c r="O36" s="7">
        <v>169</v>
      </c>
      <c r="P36" s="7">
        <v>169</v>
      </c>
      <c r="Q36" s="7">
        <v>169.006</v>
      </c>
      <c r="R36" s="7">
        <v>169.006</v>
      </c>
      <c r="S36" s="7">
        <v>169.006</v>
      </c>
      <c r="T36" s="7">
        <v>169.006</v>
      </c>
      <c r="U36" s="7">
        <v>169.006</v>
      </c>
      <c r="V36" s="7">
        <v>169.006</v>
      </c>
      <c r="W36" s="7">
        <v>169.006</v>
      </c>
      <c r="X36" s="7">
        <v>169.006</v>
      </c>
      <c r="Y36" s="7">
        <v>169.006</v>
      </c>
      <c r="Z36" s="7">
        <v>169.006</v>
      </c>
      <c r="AA36" s="7">
        <v>169.006</v>
      </c>
      <c r="AB36" s="7">
        <v>169.006</v>
      </c>
      <c r="AC36" s="7">
        <v>169.006</v>
      </c>
      <c r="AD36" s="7">
        <v>169.006</v>
      </c>
      <c r="AE36" s="7">
        <v>169.006</v>
      </c>
      <c r="AF36" s="7">
        <v>169.006</v>
      </c>
      <c r="AG36" s="7">
        <v>169.006</v>
      </c>
      <c r="AH36" s="7">
        <v>169.006</v>
      </c>
      <c r="AI36" s="7">
        <v>169.006</v>
      </c>
      <c r="AJ36" s="7">
        <v>169.006</v>
      </c>
      <c r="AK36" s="7">
        <v>169.006</v>
      </c>
      <c r="AL36" s="26"/>
    </row>
    <row r="37" spans="1:38" ht="13.9" customHeight="1">
      <c r="A37" s="27" t="s">
        <v>73</v>
      </c>
      <c r="B37" s="28" t="s">
        <v>74</v>
      </c>
      <c r="C37" s="7">
        <v>130.24600000000001</v>
      </c>
      <c r="D37" s="7">
        <v>173.846</v>
      </c>
      <c r="E37" s="7">
        <v>173.846</v>
      </c>
      <c r="F37" s="7">
        <v>186.88200000000001</v>
      </c>
      <c r="G37" s="7">
        <v>186.88200000000001</v>
      </c>
      <c r="H37" s="7">
        <v>186.88200000000001</v>
      </c>
      <c r="I37" s="7">
        <v>186.88200000000001</v>
      </c>
      <c r="J37" s="7">
        <v>186.88200000000001</v>
      </c>
      <c r="K37" s="7">
        <v>186.88200000000001</v>
      </c>
      <c r="L37" s="7">
        <v>209.88200000000001</v>
      </c>
      <c r="M37" s="7">
        <v>209.88200000000001</v>
      </c>
      <c r="N37" s="7">
        <v>220.745</v>
      </c>
      <c r="O37" s="7">
        <v>220.745</v>
      </c>
      <c r="P37" s="7">
        <v>220.745</v>
      </c>
      <c r="Q37" s="7">
        <v>220.745</v>
      </c>
      <c r="R37" s="7">
        <v>220.745</v>
      </c>
      <c r="S37" s="7">
        <v>220.745</v>
      </c>
      <c r="T37" s="7">
        <v>220.745</v>
      </c>
      <c r="U37" s="7">
        <v>220.745</v>
      </c>
      <c r="V37" s="7">
        <v>220.745</v>
      </c>
      <c r="W37" s="7">
        <v>220.745</v>
      </c>
      <c r="X37" s="7">
        <v>220.745</v>
      </c>
      <c r="Y37" s="7">
        <v>220.745</v>
      </c>
      <c r="Z37" s="7">
        <v>220.745</v>
      </c>
      <c r="AA37" s="7">
        <v>220.73500000000001</v>
      </c>
      <c r="AB37" s="7">
        <v>193.13499999999999</v>
      </c>
      <c r="AC37" s="7">
        <v>193.13499999999999</v>
      </c>
      <c r="AD37" s="7">
        <v>193.13499999999999</v>
      </c>
      <c r="AE37" s="7">
        <v>215.13499999999999</v>
      </c>
      <c r="AF37" s="7">
        <v>215.13499999999999</v>
      </c>
      <c r="AG37" s="7">
        <v>215.13499999999999</v>
      </c>
      <c r="AH37" s="7">
        <v>215.13499999999999</v>
      </c>
      <c r="AI37" s="7">
        <v>215.13499999999999</v>
      </c>
      <c r="AJ37" s="7">
        <v>215.13499999999999</v>
      </c>
      <c r="AK37" s="7">
        <v>215.13499999999999</v>
      </c>
      <c r="AL37" s="26"/>
    </row>
    <row r="38" spans="1:38" ht="13.9" customHeight="1">
      <c r="A38" s="27" t="s">
        <v>75</v>
      </c>
      <c r="B38" s="28" t="s">
        <v>76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26"/>
    </row>
    <row r="39" spans="1:38" ht="13.9" customHeight="1">
      <c r="A39" s="21"/>
      <c r="B39" s="23"/>
      <c r="C39" s="29"/>
      <c r="D39" s="30"/>
      <c r="E39" s="30"/>
      <c r="F39" s="31"/>
      <c r="G39" s="29"/>
      <c r="H39" s="30"/>
      <c r="I39" s="30"/>
      <c r="J39" s="31"/>
      <c r="K39" s="29"/>
      <c r="L39" s="30"/>
      <c r="M39" s="30"/>
      <c r="N39" s="31"/>
      <c r="O39" s="29"/>
      <c r="P39" s="30"/>
      <c r="Q39" s="30"/>
      <c r="R39" s="31"/>
      <c r="S39" s="29"/>
      <c r="T39" s="30"/>
      <c r="U39" s="30"/>
      <c r="V39" s="31"/>
      <c r="W39" s="29"/>
      <c r="X39" s="30"/>
      <c r="Y39" s="30"/>
      <c r="Z39" s="31"/>
      <c r="AA39" s="29"/>
      <c r="AB39" s="30"/>
      <c r="AC39" s="30"/>
      <c r="AD39" s="31"/>
      <c r="AE39" s="29"/>
      <c r="AF39" s="30"/>
      <c r="AG39" s="30"/>
      <c r="AH39" s="31"/>
      <c r="AI39" s="29"/>
      <c r="AJ39" s="30"/>
      <c r="AK39" s="30"/>
      <c r="AL39" s="31"/>
    </row>
    <row r="40" spans="1:38" ht="13.9" customHeight="1">
      <c r="A40" s="32" t="s">
        <v>14</v>
      </c>
      <c r="B40" s="33"/>
      <c r="C40" s="34">
        <f t="shared" ref="C40:AL40" si="1">SUM(C26:C38)</f>
        <v>1208.4760000000001</v>
      </c>
      <c r="D40" s="35">
        <f t="shared" si="1"/>
        <v>1279.6743000000001</v>
      </c>
      <c r="E40" s="35">
        <f t="shared" si="1"/>
        <v>1291.3868</v>
      </c>
      <c r="F40" s="36">
        <f t="shared" si="1"/>
        <v>1401.3188</v>
      </c>
      <c r="G40" s="34">
        <f t="shared" si="1"/>
        <v>1422.4688000000001</v>
      </c>
      <c r="H40" s="35">
        <f t="shared" si="1"/>
        <v>1461.3588000000002</v>
      </c>
      <c r="I40" s="35">
        <f t="shared" si="1"/>
        <v>1474.0088000000001</v>
      </c>
      <c r="J40" s="36">
        <f t="shared" si="1"/>
        <v>1514.8128000000002</v>
      </c>
      <c r="K40" s="34">
        <f t="shared" si="1"/>
        <v>1528.6128000000001</v>
      </c>
      <c r="L40" s="35">
        <f t="shared" si="1"/>
        <v>1615.9128000000001</v>
      </c>
      <c r="M40" s="35">
        <f t="shared" si="1"/>
        <v>1615.9176</v>
      </c>
      <c r="N40" s="36">
        <f t="shared" si="1"/>
        <v>1626.7730999999999</v>
      </c>
      <c r="O40" s="34">
        <f t="shared" si="1"/>
        <v>1635.9731000000002</v>
      </c>
      <c r="P40" s="35">
        <f t="shared" si="1"/>
        <v>1635.9731000000002</v>
      </c>
      <c r="Q40" s="35">
        <f t="shared" si="1"/>
        <v>1649.7687000000001</v>
      </c>
      <c r="R40" s="36">
        <f t="shared" si="1"/>
        <v>1649.7687000000001</v>
      </c>
      <c r="S40" s="34">
        <f t="shared" si="1"/>
        <v>1649.7687000000001</v>
      </c>
      <c r="T40" s="35">
        <f t="shared" si="1"/>
        <v>1649.7687000000001</v>
      </c>
      <c r="U40" s="35">
        <f t="shared" si="1"/>
        <v>1649.7687000000001</v>
      </c>
      <c r="V40" s="36">
        <f t="shared" si="1"/>
        <v>1649.7687000000001</v>
      </c>
      <c r="W40" s="34">
        <f t="shared" si="1"/>
        <v>1649.7687000000001</v>
      </c>
      <c r="X40" s="35">
        <f t="shared" si="1"/>
        <v>1647.5587</v>
      </c>
      <c r="Y40" s="35">
        <f t="shared" si="1"/>
        <v>1676.3587000000002</v>
      </c>
      <c r="Z40" s="36">
        <f t="shared" si="1"/>
        <v>1722.3587000000002</v>
      </c>
      <c r="AA40" s="34">
        <f t="shared" si="1"/>
        <v>1711.9306999999999</v>
      </c>
      <c r="AB40" s="35">
        <f t="shared" si="1"/>
        <v>1663.9307000000001</v>
      </c>
      <c r="AC40" s="35">
        <f t="shared" si="1"/>
        <v>1701.7307000000001</v>
      </c>
      <c r="AD40" s="36">
        <f t="shared" si="1"/>
        <v>1715.1307000000002</v>
      </c>
      <c r="AE40" s="34">
        <f t="shared" si="1"/>
        <v>1737.1307000000002</v>
      </c>
      <c r="AF40" s="35">
        <f t="shared" si="1"/>
        <v>1773.9807000000001</v>
      </c>
      <c r="AG40" s="35">
        <f t="shared" si="1"/>
        <v>1787.8807000000002</v>
      </c>
      <c r="AH40" s="36">
        <f t="shared" si="1"/>
        <v>1788.6807000000001</v>
      </c>
      <c r="AI40" s="34">
        <f t="shared" si="1"/>
        <v>1788.6807000000001</v>
      </c>
      <c r="AJ40" s="35">
        <f t="shared" si="1"/>
        <v>1788.6807000000001</v>
      </c>
      <c r="AK40" s="35">
        <f t="shared" si="1"/>
        <v>1816.4807000000001</v>
      </c>
      <c r="AL40" s="36">
        <f t="shared" si="1"/>
        <v>0</v>
      </c>
    </row>
    <row r="42" spans="1:38" ht="13.9" customHeight="1">
      <c r="A42" s="4" t="s">
        <v>85</v>
      </c>
    </row>
  </sheetData>
  <mergeCells count="18">
    <mergeCell ref="W4:Z4"/>
    <mergeCell ref="AA4:AD4"/>
    <mergeCell ref="AE4:AH4"/>
    <mergeCell ref="AI4:AL4"/>
    <mergeCell ref="C23:F23"/>
    <mergeCell ref="G23:J23"/>
    <mergeCell ref="K23:N23"/>
    <mergeCell ref="O23:R23"/>
    <mergeCell ref="S23:V23"/>
    <mergeCell ref="W23:Z23"/>
    <mergeCell ref="AA23:AD23"/>
    <mergeCell ref="AE23:AH23"/>
    <mergeCell ref="AI23:AL23"/>
    <mergeCell ref="C4:F4"/>
    <mergeCell ref="G4:J4"/>
    <mergeCell ref="K4:N4"/>
    <mergeCell ref="O4:R4"/>
    <mergeCell ref="S4:V4"/>
  </mergeCells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98"/>
  <sheetViews>
    <sheetView topLeftCell="A7" zoomScaleNormal="100" workbookViewId="0">
      <selection activeCell="S37" sqref="S37"/>
    </sheetView>
  </sheetViews>
  <sheetFormatPr baseColWidth="10" defaultColWidth="10.5" defaultRowHeight="13.9" customHeight="1"/>
  <cols>
    <col min="1" max="1" width="21.6640625" style="4" customWidth="1"/>
    <col min="2" max="67" width="10.9140625" style="4" customWidth="1"/>
    <col min="68" max="1024" width="10.83203125" style="4" customWidth="1"/>
  </cols>
  <sheetData>
    <row r="1" spans="1:19" ht="17.5" customHeight="1">
      <c r="A1" s="12" t="s">
        <v>86</v>
      </c>
    </row>
    <row r="3" spans="1:19" ht="13.9" customHeight="1">
      <c r="A3" s="13" t="s">
        <v>45</v>
      </c>
    </row>
    <row r="7" spans="1:19" ht="27.65" customHeight="1">
      <c r="A7" s="4" t="s">
        <v>46</v>
      </c>
      <c r="B7" s="4" t="s">
        <v>47</v>
      </c>
      <c r="C7" s="4" t="s">
        <v>48</v>
      </c>
      <c r="D7" s="4">
        <v>2010</v>
      </c>
      <c r="E7" s="4">
        <f t="shared" ref="E7:O7" si="0">D7+1</f>
        <v>2011</v>
      </c>
      <c r="F7" s="4">
        <f t="shared" si="0"/>
        <v>2012</v>
      </c>
      <c r="G7" s="4">
        <f t="shared" si="0"/>
        <v>2013</v>
      </c>
      <c r="H7" s="4">
        <f t="shared" si="0"/>
        <v>2014</v>
      </c>
      <c r="I7" s="4">
        <f t="shared" si="0"/>
        <v>2015</v>
      </c>
      <c r="J7" s="4">
        <f t="shared" si="0"/>
        <v>2016</v>
      </c>
      <c r="K7" s="4">
        <f t="shared" si="0"/>
        <v>2017</v>
      </c>
      <c r="L7" s="4">
        <f t="shared" si="0"/>
        <v>2018</v>
      </c>
      <c r="M7" s="4">
        <f t="shared" si="0"/>
        <v>2019</v>
      </c>
      <c r="N7" s="4">
        <f t="shared" si="0"/>
        <v>2020</v>
      </c>
      <c r="O7" s="4">
        <f t="shared" si="0"/>
        <v>2021</v>
      </c>
      <c r="P7" s="4">
        <v>2022</v>
      </c>
      <c r="Q7" s="4">
        <v>2023</v>
      </c>
      <c r="R7" s="4">
        <v>2024</v>
      </c>
      <c r="S7" s="14" t="s">
        <v>49</v>
      </c>
    </row>
    <row r="9" spans="1:19" ht="14">
      <c r="A9" s="4" t="s">
        <v>50</v>
      </c>
      <c r="B9" s="4" t="s">
        <v>51</v>
      </c>
      <c r="C9" s="4" t="s">
        <v>52</v>
      </c>
      <c r="D9" s="7">
        <v>4.8973579999999997</v>
      </c>
      <c r="E9" s="7">
        <v>21.960623999999999</v>
      </c>
      <c r="F9" s="7">
        <v>29.783524</v>
      </c>
      <c r="G9" s="7">
        <v>32.881203999999997</v>
      </c>
      <c r="H9" s="7">
        <v>46.947214000000002</v>
      </c>
      <c r="I9" s="7">
        <v>49.490743999999999</v>
      </c>
      <c r="J9" s="7">
        <v>50.422593999999997</v>
      </c>
      <c r="K9" s="7">
        <v>51.451202000000002</v>
      </c>
      <c r="L9" s="7">
        <v>53.358632</v>
      </c>
      <c r="M9" s="7">
        <v>55.240741999999997</v>
      </c>
      <c r="N9" s="7">
        <v>60.129461999999997</v>
      </c>
      <c r="O9" s="7">
        <v>65.535691999999997</v>
      </c>
      <c r="P9" s="7">
        <v>77.474791999999994</v>
      </c>
      <c r="Q9" s="7">
        <v>91.351523</v>
      </c>
      <c r="R9" s="7">
        <v>102</v>
      </c>
      <c r="S9" s="8">
        <f t="shared" ref="S9:S21" si="1">R9/R$23</f>
        <v>2.2466960352422908E-2</v>
      </c>
    </row>
    <row r="10" spans="1:19" ht="14">
      <c r="A10" s="4" t="s">
        <v>53</v>
      </c>
      <c r="B10" s="4" t="s">
        <v>54</v>
      </c>
      <c r="C10" s="4" t="s">
        <v>52</v>
      </c>
      <c r="D10" s="7">
        <v>20.962415</v>
      </c>
      <c r="E10" s="7">
        <v>66.873554999999996</v>
      </c>
      <c r="F10" s="7">
        <v>76.750955000000005</v>
      </c>
      <c r="G10" s="7">
        <v>81.325625000000002</v>
      </c>
      <c r="H10" s="7">
        <v>99.514944999999997</v>
      </c>
      <c r="I10" s="7">
        <v>102.22414499999999</v>
      </c>
      <c r="J10" s="7">
        <v>130.137925</v>
      </c>
      <c r="K10" s="7">
        <v>141.96489500000001</v>
      </c>
      <c r="L10" s="7">
        <v>156.240375</v>
      </c>
      <c r="M10" s="7">
        <v>164.14809500000001</v>
      </c>
      <c r="N10" s="7">
        <v>192.928585</v>
      </c>
      <c r="O10" s="7">
        <v>246.38670500000001</v>
      </c>
      <c r="P10" s="7">
        <v>313.10484500000001</v>
      </c>
      <c r="Q10" s="7">
        <v>358.21066500000001</v>
      </c>
      <c r="R10" s="7">
        <v>458</v>
      </c>
      <c r="S10" s="8">
        <f t="shared" si="1"/>
        <v>0.10088105726872247</v>
      </c>
    </row>
    <row r="11" spans="1:19" ht="14">
      <c r="A11" s="4" t="s">
        <v>55</v>
      </c>
      <c r="B11" s="4" t="s">
        <v>56</v>
      </c>
      <c r="C11" s="4" t="s">
        <v>52</v>
      </c>
      <c r="D11" s="7">
        <v>23.0318</v>
      </c>
      <c r="E11" s="7">
        <v>71.101590000000002</v>
      </c>
      <c r="F11" s="7">
        <v>89.212869999999995</v>
      </c>
      <c r="G11" s="7">
        <v>97.823369999999997</v>
      </c>
      <c r="H11" s="7">
        <v>108.02753</v>
      </c>
      <c r="I11" s="7">
        <v>116.31383</v>
      </c>
      <c r="J11" s="7">
        <v>133.12690000000001</v>
      </c>
      <c r="K11" s="7">
        <v>144.28516999999999</v>
      </c>
      <c r="L11" s="7">
        <v>158.34721999999999</v>
      </c>
      <c r="M11" s="7">
        <v>174.7268</v>
      </c>
      <c r="N11" s="7">
        <v>201.27283</v>
      </c>
      <c r="O11" s="7">
        <v>240.27923999999999</v>
      </c>
      <c r="P11" s="7">
        <v>274.97408000000001</v>
      </c>
      <c r="Q11" s="7">
        <v>322.91633999999999</v>
      </c>
      <c r="R11" s="7">
        <v>414</v>
      </c>
      <c r="S11" s="8">
        <f t="shared" si="1"/>
        <v>9.1189427312775337E-2</v>
      </c>
    </row>
    <row r="12" spans="1:19" ht="14">
      <c r="A12" s="4" t="s">
        <v>57</v>
      </c>
      <c r="B12" s="4" t="s">
        <v>58</v>
      </c>
      <c r="C12" s="4" t="s">
        <v>52</v>
      </c>
      <c r="D12" s="7">
        <v>29.373429999999999</v>
      </c>
      <c r="E12" s="7">
        <v>64.12809</v>
      </c>
      <c r="F12" s="7">
        <v>86.470929999999996</v>
      </c>
      <c r="G12" s="7">
        <v>125.47323</v>
      </c>
      <c r="H12" s="7">
        <v>155.93682999999999</v>
      </c>
      <c r="I12" s="7">
        <v>193.50812999999999</v>
      </c>
      <c r="J12" s="7">
        <v>225.31191999999999</v>
      </c>
      <c r="K12" s="7">
        <v>244.83729</v>
      </c>
      <c r="L12" s="7">
        <v>266.42043999999999</v>
      </c>
      <c r="M12" s="7">
        <v>301.24128999999999</v>
      </c>
      <c r="N12" s="7">
        <v>319.08852999999999</v>
      </c>
      <c r="O12" s="7">
        <v>361.59589999999997</v>
      </c>
      <c r="P12" s="7">
        <v>404.28874999999999</v>
      </c>
      <c r="Q12" s="7">
        <v>483.84417999999999</v>
      </c>
      <c r="R12" s="7">
        <v>574</v>
      </c>
      <c r="S12" s="8">
        <f t="shared" si="1"/>
        <v>0.126431718061674</v>
      </c>
    </row>
    <row r="13" spans="1:19" ht="14">
      <c r="A13" s="4" t="s">
        <v>59</v>
      </c>
      <c r="B13" s="4" t="s">
        <v>60</v>
      </c>
      <c r="C13" s="4" t="s">
        <v>52</v>
      </c>
      <c r="D13" s="7">
        <v>17.248460000000001</v>
      </c>
      <c r="E13" s="7">
        <v>59.960479999999997</v>
      </c>
      <c r="F13" s="7">
        <v>93.461839999999995</v>
      </c>
      <c r="G13" s="7">
        <v>110.59072</v>
      </c>
      <c r="H13" s="7">
        <v>126.25229</v>
      </c>
      <c r="I13" s="7">
        <v>136.18301</v>
      </c>
      <c r="J13" s="7">
        <v>146.52601000000001</v>
      </c>
      <c r="K13" s="7">
        <v>159.80197000000001</v>
      </c>
      <c r="L13" s="7">
        <v>173.05508</v>
      </c>
      <c r="M13" s="7">
        <v>205.75843</v>
      </c>
      <c r="N13" s="7">
        <v>259.67986000000002</v>
      </c>
      <c r="O13" s="7">
        <v>368.93932999999998</v>
      </c>
      <c r="P13" s="7">
        <v>446.14974000000001</v>
      </c>
      <c r="Q13" s="7">
        <v>508.81279999999998</v>
      </c>
      <c r="R13" s="7">
        <v>600</v>
      </c>
      <c r="S13" s="8">
        <f t="shared" si="1"/>
        <v>0.13215859030837004</v>
      </c>
    </row>
    <row r="14" spans="1:19" ht="14">
      <c r="A14" s="4" t="s">
        <v>61</v>
      </c>
      <c r="B14" s="4" t="s">
        <v>62</v>
      </c>
      <c r="C14" s="4" t="s">
        <v>52</v>
      </c>
      <c r="D14" s="7">
        <v>15.46514</v>
      </c>
      <c r="E14" s="7">
        <v>62.484990000000003</v>
      </c>
      <c r="F14" s="7">
        <v>69.604050000000001</v>
      </c>
      <c r="G14" s="7">
        <v>91.568600000000004</v>
      </c>
      <c r="H14" s="7">
        <v>101.28232</v>
      </c>
      <c r="I14" s="7">
        <v>106.97772000000001</v>
      </c>
      <c r="J14" s="7">
        <v>109.42341999999999</v>
      </c>
      <c r="K14" s="7">
        <v>114.80937</v>
      </c>
      <c r="L14" s="7">
        <v>122.29286999999999</v>
      </c>
      <c r="M14" s="7">
        <v>141.52315999999999</v>
      </c>
      <c r="N14" s="7">
        <v>159.18844000000001</v>
      </c>
      <c r="O14" s="7">
        <v>180.77614</v>
      </c>
      <c r="P14" s="7">
        <v>204.49372</v>
      </c>
      <c r="Q14" s="7">
        <v>241.52598</v>
      </c>
      <c r="R14" s="7">
        <v>318</v>
      </c>
      <c r="S14" s="8">
        <f t="shared" si="1"/>
        <v>7.0044052863436124E-2</v>
      </c>
    </row>
    <row r="15" spans="1:19" ht="14">
      <c r="A15" s="4" t="s">
        <v>63</v>
      </c>
      <c r="B15" s="4" t="s">
        <v>64</v>
      </c>
      <c r="C15" s="4" t="s">
        <v>52</v>
      </c>
      <c r="D15" s="7">
        <v>38.490783</v>
      </c>
      <c r="E15" s="7">
        <v>75.800828999999993</v>
      </c>
      <c r="F15" s="7">
        <v>94.802507000000006</v>
      </c>
      <c r="G15" s="7">
        <v>127.88668699999999</v>
      </c>
      <c r="H15" s="7">
        <v>166.00227599999999</v>
      </c>
      <c r="I15" s="7">
        <v>189.972442</v>
      </c>
      <c r="J15" s="7">
        <v>204.251172</v>
      </c>
      <c r="K15" s="7">
        <v>234.90100200000001</v>
      </c>
      <c r="L15" s="7">
        <v>265.262022</v>
      </c>
      <c r="M15" s="7">
        <v>298.708462</v>
      </c>
      <c r="N15" s="7">
        <v>328.23762199999999</v>
      </c>
      <c r="O15" s="7">
        <v>352.65174200000001</v>
      </c>
      <c r="P15" s="7">
        <v>394.45011199999999</v>
      </c>
      <c r="Q15" s="7">
        <v>479.28715299999999</v>
      </c>
      <c r="R15" s="7">
        <v>591</v>
      </c>
      <c r="S15" s="8">
        <f t="shared" si="1"/>
        <v>0.1301762114537445</v>
      </c>
    </row>
    <row r="16" spans="1:19" ht="14">
      <c r="A16" s="4" t="s">
        <v>65</v>
      </c>
      <c r="B16" s="4" t="s">
        <v>66</v>
      </c>
      <c r="C16" s="4" t="s">
        <v>52</v>
      </c>
      <c r="D16" s="7">
        <v>8.6642799999999998</v>
      </c>
      <c r="E16" s="7">
        <v>21.993230000000001</v>
      </c>
      <c r="F16" s="7">
        <v>26.049340000000001</v>
      </c>
      <c r="G16" s="7">
        <v>27.33324</v>
      </c>
      <c r="H16" s="7">
        <v>42.303089999999997</v>
      </c>
      <c r="I16" s="7">
        <v>43.407890000000002</v>
      </c>
      <c r="J16" s="7">
        <v>44.445030000000003</v>
      </c>
      <c r="K16" s="7">
        <v>51.050220000000003</v>
      </c>
      <c r="L16" s="7">
        <v>57.922519999999999</v>
      </c>
      <c r="M16" s="7">
        <v>66.455020000000005</v>
      </c>
      <c r="N16" s="7">
        <v>71.669390000000007</v>
      </c>
      <c r="O16" s="7">
        <v>97.357749999999996</v>
      </c>
      <c r="P16" s="7">
        <v>109.11332</v>
      </c>
      <c r="Q16" s="7">
        <v>142.52061</v>
      </c>
      <c r="R16" s="7">
        <v>173</v>
      </c>
      <c r="S16" s="8">
        <f t="shared" si="1"/>
        <v>3.8105726872246698E-2</v>
      </c>
    </row>
    <row r="17" spans="1:19" ht="14">
      <c r="A17" s="4" t="s">
        <v>67</v>
      </c>
      <c r="B17" s="4" t="s">
        <v>68</v>
      </c>
      <c r="C17" s="4" t="s">
        <v>52</v>
      </c>
      <c r="D17" s="7">
        <v>2.2873100000000002</v>
      </c>
      <c r="E17" s="7">
        <v>7.9435099999999998</v>
      </c>
      <c r="F17" s="7">
        <v>9.9123099999999997</v>
      </c>
      <c r="G17" s="7">
        <v>10.698309999999999</v>
      </c>
      <c r="H17" s="7">
        <v>12.449210000000001</v>
      </c>
      <c r="I17" s="7">
        <v>14.01501</v>
      </c>
      <c r="J17" s="7">
        <v>14.85031</v>
      </c>
      <c r="K17" s="7">
        <v>15.821009999999999</v>
      </c>
      <c r="L17" s="7">
        <v>19.043410000000002</v>
      </c>
      <c r="M17" s="7">
        <v>21.52291</v>
      </c>
      <c r="N17" s="7">
        <v>25.528939999999999</v>
      </c>
      <c r="O17" s="7">
        <v>43.077979999999997</v>
      </c>
      <c r="P17" s="7">
        <v>49.09375</v>
      </c>
      <c r="Q17" s="7">
        <v>57.205489999999998</v>
      </c>
      <c r="R17" s="7">
        <v>74</v>
      </c>
      <c r="S17" s="8">
        <f t="shared" si="1"/>
        <v>1.6299559471365639E-2</v>
      </c>
    </row>
    <row r="18" spans="1:19" ht="14">
      <c r="A18" s="4" t="s">
        <v>69</v>
      </c>
      <c r="B18" s="4" t="s">
        <v>70</v>
      </c>
      <c r="C18" s="4" t="s">
        <v>52</v>
      </c>
      <c r="D18" s="7">
        <v>3.4847999999999999</v>
      </c>
      <c r="E18" s="7">
        <v>11.95271</v>
      </c>
      <c r="F18" s="7">
        <v>18.901910000000001</v>
      </c>
      <c r="G18" s="7">
        <v>21.229089999999999</v>
      </c>
      <c r="H18" s="7">
        <v>22.805910000000001</v>
      </c>
      <c r="I18" s="7">
        <v>23.99005</v>
      </c>
      <c r="J18" s="7">
        <v>25.05705</v>
      </c>
      <c r="K18" s="7">
        <v>26.265920000000001</v>
      </c>
      <c r="L18" s="7">
        <v>29.11636</v>
      </c>
      <c r="M18" s="7">
        <v>31.888660000000002</v>
      </c>
      <c r="N18" s="7">
        <v>35.402769999999997</v>
      </c>
      <c r="O18" s="7">
        <v>43.448509999999999</v>
      </c>
      <c r="P18" s="7">
        <v>58.891800000000003</v>
      </c>
      <c r="Q18" s="7">
        <v>82.638859999999994</v>
      </c>
      <c r="R18" s="7">
        <v>105</v>
      </c>
      <c r="S18" s="8">
        <f t="shared" si="1"/>
        <v>2.3127753303964757E-2</v>
      </c>
    </row>
    <row r="19" spans="1:19" ht="14">
      <c r="A19" s="4" t="s">
        <v>71</v>
      </c>
      <c r="B19" s="4" t="s">
        <v>72</v>
      </c>
      <c r="C19" s="4" t="s">
        <v>52</v>
      </c>
      <c r="D19" s="7">
        <v>16.476990000000001</v>
      </c>
      <c r="E19" s="7">
        <v>48.288539999999998</v>
      </c>
      <c r="F19" s="7">
        <v>65.057239999999993</v>
      </c>
      <c r="G19" s="7">
        <v>95.068179999999998</v>
      </c>
      <c r="H19" s="7">
        <v>113.34878</v>
      </c>
      <c r="I19" s="7">
        <v>149.54238000000001</v>
      </c>
      <c r="J19" s="7">
        <v>197.10865999999999</v>
      </c>
      <c r="K19" s="7">
        <v>215.48232999999999</v>
      </c>
      <c r="L19" s="7">
        <v>247.06881000000001</v>
      </c>
      <c r="M19" s="7">
        <v>262.78782000000001</v>
      </c>
      <c r="N19" s="7">
        <v>270.57902000000001</v>
      </c>
      <c r="O19" s="7">
        <v>306.38216</v>
      </c>
      <c r="P19" s="7">
        <v>345.42415999999997</v>
      </c>
      <c r="Q19" s="7">
        <v>399.94267000000002</v>
      </c>
      <c r="R19" s="7">
        <v>464</v>
      </c>
      <c r="S19" s="8">
        <f t="shared" si="1"/>
        <v>0.10220264317180616</v>
      </c>
    </row>
    <row r="20" spans="1:19" ht="14">
      <c r="A20" s="4" t="s">
        <v>73</v>
      </c>
      <c r="B20" s="4" t="s">
        <v>74</v>
      </c>
      <c r="C20" s="4" t="s">
        <v>52</v>
      </c>
      <c r="D20" s="7">
        <v>13.539820000000001</v>
      </c>
      <c r="E20" s="7">
        <v>43.727290000000004</v>
      </c>
      <c r="F20" s="7">
        <v>65.059510000000003</v>
      </c>
      <c r="G20" s="7">
        <v>80.840500000000006</v>
      </c>
      <c r="H20" s="7">
        <v>90.393919999999994</v>
      </c>
      <c r="I20" s="7">
        <v>98.357619999999997</v>
      </c>
      <c r="J20" s="7">
        <v>134.10284999999999</v>
      </c>
      <c r="K20" s="7">
        <v>143.08088900000001</v>
      </c>
      <c r="L20" s="7">
        <v>176.34450899999999</v>
      </c>
      <c r="M20" s="7">
        <v>186.652399</v>
      </c>
      <c r="N20" s="7">
        <v>203.567429</v>
      </c>
      <c r="O20" s="7">
        <v>236.84602899999999</v>
      </c>
      <c r="P20" s="7">
        <v>272.56628899999998</v>
      </c>
      <c r="Q20" s="7">
        <v>313.66393099999999</v>
      </c>
      <c r="R20" s="7">
        <v>377</v>
      </c>
      <c r="S20" s="8">
        <f t="shared" si="1"/>
        <v>8.3039647577092507E-2</v>
      </c>
    </row>
    <row r="21" spans="1:19" ht="14">
      <c r="A21" s="4" t="s">
        <v>75</v>
      </c>
      <c r="B21" s="4" t="s">
        <v>76</v>
      </c>
      <c r="C21" s="4" t="s">
        <v>52</v>
      </c>
      <c r="D21" s="7">
        <v>5.2738699999999996</v>
      </c>
      <c r="E21" s="7">
        <v>19.75732</v>
      </c>
      <c r="F21" s="7">
        <v>40.503819999999997</v>
      </c>
      <c r="G21" s="7">
        <v>43.392319999999998</v>
      </c>
      <c r="H21" s="7">
        <v>46.792119999999997</v>
      </c>
      <c r="I21" s="7">
        <v>64.842420000000004</v>
      </c>
      <c r="J21" s="7">
        <v>83.885220000000004</v>
      </c>
      <c r="K21" s="7">
        <v>95.881180000000001</v>
      </c>
      <c r="L21" s="7">
        <v>114.82753</v>
      </c>
      <c r="M21" s="7">
        <v>131.81306000000001</v>
      </c>
      <c r="N21" s="7">
        <v>140.10918000000001</v>
      </c>
      <c r="O21" s="7">
        <v>175.08296999999999</v>
      </c>
      <c r="P21" s="7">
        <v>220.81882999999999</v>
      </c>
      <c r="Q21" s="7">
        <v>249.40114</v>
      </c>
      <c r="R21" s="7">
        <v>290</v>
      </c>
      <c r="S21" s="8">
        <f t="shared" si="1"/>
        <v>6.3876651982378851E-2</v>
      </c>
    </row>
    <row r="22" spans="1:19" ht="14">
      <c r="S22" s="8"/>
    </row>
    <row r="23" spans="1:19" ht="14">
      <c r="A23" s="4" t="s">
        <v>77</v>
      </c>
      <c r="C23" s="4" t="s">
        <v>52</v>
      </c>
      <c r="D23" s="10">
        <f t="shared" ref="D23:R23" si="2">SUM(D9:D21)</f>
        <v>199.19645599999998</v>
      </c>
      <c r="E23" s="10">
        <f t="shared" si="2"/>
        <v>575.97275800000011</v>
      </c>
      <c r="F23" s="10">
        <f t="shared" si="2"/>
        <v>765.57080600000018</v>
      </c>
      <c r="G23" s="10">
        <f t="shared" si="2"/>
        <v>946.11107600000014</v>
      </c>
      <c r="H23" s="10">
        <f t="shared" si="2"/>
        <v>1132.0564350000002</v>
      </c>
      <c r="I23" s="10">
        <f t="shared" si="2"/>
        <v>1288.8253909999999</v>
      </c>
      <c r="J23" s="10">
        <f t="shared" si="2"/>
        <v>1498.6490609999996</v>
      </c>
      <c r="K23" s="10">
        <f t="shared" si="2"/>
        <v>1639.6324480000003</v>
      </c>
      <c r="L23" s="10">
        <f t="shared" si="2"/>
        <v>1839.2997780000001</v>
      </c>
      <c r="M23" s="10">
        <f t="shared" si="2"/>
        <v>2042.4668480000003</v>
      </c>
      <c r="N23" s="10">
        <f t="shared" si="2"/>
        <v>2267.3820580000001</v>
      </c>
      <c r="O23" s="10">
        <f t="shared" si="2"/>
        <v>2718.3601479999993</v>
      </c>
      <c r="P23" s="10">
        <f t="shared" si="2"/>
        <v>3170.844188</v>
      </c>
      <c r="Q23" s="10">
        <f t="shared" si="2"/>
        <v>3731.3213419999997</v>
      </c>
      <c r="R23" s="10">
        <f t="shared" si="2"/>
        <v>4540</v>
      </c>
      <c r="S23" s="8">
        <f>R23/R$23</f>
        <v>1</v>
      </c>
    </row>
    <row r="24" spans="1:19" ht="17.25" customHeight="1"/>
    <row r="25" spans="1:19" ht="17.25" customHeight="1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8"/>
    </row>
    <row r="26" spans="1:19" ht="17.25" customHeight="1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8"/>
    </row>
    <row r="27" spans="1:19" ht="13.9" customHeight="1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8"/>
    </row>
    <row r="28" spans="1:19" ht="13.9" customHeight="1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8"/>
    </row>
    <row r="29" spans="1:19" ht="13.9" customHeight="1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8"/>
    </row>
    <row r="30" spans="1:19" ht="13.9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8"/>
    </row>
    <row r="31" spans="1:19" ht="13.9" customHeigh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8"/>
    </row>
    <row r="32" spans="1:19" ht="13.9" customHeigh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8"/>
    </row>
    <row r="33" spans="4:14" ht="13.9" customHeight="1">
      <c r="N33" s="8"/>
    </row>
    <row r="34" spans="4:14" ht="13.9" customHeight="1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8"/>
    </row>
    <row r="38" spans="4:14" ht="13.9" customHeight="1"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4:14" ht="13.9" customHeight="1"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4:14" ht="13.9" customHeight="1"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4:14" ht="13.9" customHeight="1"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4:14" ht="13.9" customHeight="1"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4:14" ht="13.9" customHeight="1"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4:14" ht="13.9" customHeight="1"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4:14" ht="13.9" customHeight="1"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4:14" ht="13.9" customHeight="1"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4:14" ht="13.9" customHeight="1"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4:14" ht="13.9" customHeight="1"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4:13" ht="13.9" customHeight="1"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4:13" ht="13.9" customHeight="1"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4:13" ht="13.9" customHeight="1"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4:13" ht="13.9" customHeight="1">
      <c r="D52" s="7"/>
      <c r="E52" s="7"/>
      <c r="F52" s="7"/>
      <c r="G52" s="7"/>
      <c r="H52" s="7"/>
      <c r="I52" s="7"/>
      <c r="J52" s="7"/>
      <c r="K52" s="7"/>
      <c r="L52" s="7"/>
      <c r="M52" s="7"/>
    </row>
    <row r="83" spans="1:19" ht="17.25" customHeight="1"/>
    <row r="86" spans="1:19" ht="14">
      <c r="A86" s="4" t="s">
        <v>59</v>
      </c>
      <c r="B86" s="4" t="s">
        <v>60</v>
      </c>
      <c r="C86" s="4" t="s">
        <v>52</v>
      </c>
      <c r="D86" s="7">
        <v>17.248460000000001</v>
      </c>
      <c r="E86" s="7">
        <v>59.960479999999997</v>
      </c>
      <c r="F86" s="7">
        <v>93.461839999999995</v>
      </c>
      <c r="G86" s="7">
        <v>110.59072</v>
      </c>
      <c r="H86" s="7">
        <v>126.25229</v>
      </c>
      <c r="I86" s="7">
        <v>136.18301</v>
      </c>
      <c r="J86" s="7">
        <v>146.52601000000001</v>
      </c>
      <c r="K86" s="7">
        <v>159.80197000000001</v>
      </c>
      <c r="L86" s="7">
        <v>173.05508</v>
      </c>
      <c r="M86" s="7">
        <v>205.75843</v>
      </c>
      <c r="N86" s="7">
        <v>259.67986000000002</v>
      </c>
      <c r="O86" s="7">
        <v>368.93932999999998</v>
      </c>
      <c r="P86" s="7">
        <v>446.14974000000001</v>
      </c>
      <c r="Q86" s="7">
        <v>508.81279999999998</v>
      </c>
      <c r="R86" s="7">
        <v>600</v>
      </c>
      <c r="S86" s="8">
        <f t="shared" ref="S86:S98" si="3">R86/R$23</f>
        <v>0.13215859030837004</v>
      </c>
    </row>
    <row r="87" spans="1:19" ht="14">
      <c r="A87" s="4" t="s">
        <v>63</v>
      </c>
      <c r="B87" s="4" t="s">
        <v>64</v>
      </c>
      <c r="C87" s="4" t="s">
        <v>52</v>
      </c>
      <c r="D87" s="7">
        <v>38.490783</v>
      </c>
      <c r="E87" s="7">
        <v>75.800828999999993</v>
      </c>
      <c r="F87" s="7">
        <v>94.802507000000006</v>
      </c>
      <c r="G87" s="7">
        <v>127.88668699999999</v>
      </c>
      <c r="H87" s="7">
        <v>166.00227599999999</v>
      </c>
      <c r="I87" s="7">
        <v>189.972442</v>
      </c>
      <c r="J87" s="7">
        <v>204.251172</v>
      </c>
      <c r="K87" s="7">
        <v>234.90100200000001</v>
      </c>
      <c r="L87" s="7">
        <v>265.262022</v>
      </c>
      <c r="M87" s="7">
        <v>298.708462</v>
      </c>
      <c r="N87" s="7">
        <v>328.23762199999999</v>
      </c>
      <c r="O87" s="7">
        <v>352.65174200000001</v>
      </c>
      <c r="P87" s="7">
        <v>394.45011199999999</v>
      </c>
      <c r="Q87" s="7">
        <v>479.28715299999999</v>
      </c>
      <c r="R87" s="7">
        <v>591</v>
      </c>
      <c r="S87" s="8">
        <f t="shared" si="3"/>
        <v>0.1301762114537445</v>
      </c>
    </row>
    <row r="88" spans="1:19" ht="14">
      <c r="A88" s="4" t="s">
        <v>57</v>
      </c>
      <c r="B88" s="4" t="s">
        <v>58</v>
      </c>
      <c r="C88" s="4" t="s">
        <v>52</v>
      </c>
      <c r="D88" s="7">
        <v>29.373429999999999</v>
      </c>
      <c r="E88" s="7">
        <v>64.12809</v>
      </c>
      <c r="F88" s="7">
        <v>86.470929999999996</v>
      </c>
      <c r="G88" s="7">
        <v>125.47323</v>
      </c>
      <c r="H88" s="7">
        <v>155.93682999999999</v>
      </c>
      <c r="I88" s="7">
        <v>193.50812999999999</v>
      </c>
      <c r="J88" s="7">
        <v>225.31191999999999</v>
      </c>
      <c r="K88" s="7">
        <v>244.83729</v>
      </c>
      <c r="L88" s="7">
        <v>266.42043999999999</v>
      </c>
      <c r="M88" s="7">
        <v>301.24128999999999</v>
      </c>
      <c r="N88" s="7">
        <v>319.08852999999999</v>
      </c>
      <c r="O88" s="7">
        <v>361.59589999999997</v>
      </c>
      <c r="P88" s="7">
        <v>404.28874999999999</v>
      </c>
      <c r="Q88" s="7">
        <v>483.84417999999999</v>
      </c>
      <c r="R88" s="7">
        <v>574</v>
      </c>
      <c r="S88" s="8">
        <f t="shared" si="3"/>
        <v>0.126431718061674</v>
      </c>
    </row>
    <row r="89" spans="1:19" ht="14">
      <c r="A89" s="4" t="s">
        <v>71</v>
      </c>
      <c r="B89" s="4" t="s">
        <v>72</v>
      </c>
      <c r="C89" s="4" t="s">
        <v>52</v>
      </c>
      <c r="D89" s="7">
        <v>16.476990000000001</v>
      </c>
      <c r="E89" s="7">
        <v>48.288539999999998</v>
      </c>
      <c r="F89" s="7">
        <v>65.057239999999993</v>
      </c>
      <c r="G89" s="7">
        <v>95.068179999999998</v>
      </c>
      <c r="H89" s="7">
        <v>113.34878</v>
      </c>
      <c r="I89" s="7">
        <v>149.54238000000001</v>
      </c>
      <c r="J89" s="7">
        <v>197.10865999999999</v>
      </c>
      <c r="K89" s="7">
        <v>215.48232999999999</v>
      </c>
      <c r="L89" s="7">
        <v>247.06881000000001</v>
      </c>
      <c r="M89" s="7">
        <v>262.78782000000001</v>
      </c>
      <c r="N89" s="7">
        <v>270.57902000000001</v>
      </c>
      <c r="O89" s="7">
        <v>306.38216</v>
      </c>
      <c r="P89" s="7">
        <v>345.42415999999997</v>
      </c>
      <c r="Q89" s="7">
        <v>399.94267000000002</v>
      </c>
      <c r="R89" s="7">
        <v>464</v>
      </c>
      <c r="S89" s="8">
        <f t="shared" si="3"/>
        <v>0.10220264317180616</v>
      </c>
    </row>
    <row r="90" spans="1:19" ht="14">
      <c r="A90" s="4" t="s">
        <v>53</v>
      </c>
      <c r="B90" s="4" t="s">
        <v>54</v>
      </c>
      <c r="C90" s="4" t="s">
        <v>52</v>
      </c>
      <c r="D90" s="7">
        <v>20.962415</v>
      </c>
      <c r="E90" s="7">
        <v>66.873554999999996</v>
      </c>
      <c r="F90" s="7">
        <v>76.750955000000005</v>
      </c>
      <c r="G90" s="7">
        <v>81.325625000000002</v>
      </c>
      <c r="H90" s="7">
        <v>99.514944999999997</v>
      </c>
      <c r="I90" s="7">
        <v>102.22414499999999</v>
      </c>
      <c r="J90" s="7">
        <v>130.137925</v>
      </c>
      <c r="K90" s="7">
        <v>141.96489500000001</v>
      </c>
      <c r="L90" s="7">
        <v>156.240375</v>
      </c>
      <c r="M90" s="7">
        <v>164.14809500000001</v>
      </c>
      <c r="N90" s="7">
        <v>192.928585</v>
      </c>
      <c r="O90" s="7">
        <v>246.38670500000001</v>
      </c>
      <c r="P90" s="7">
        <v>313.10484500000001</v>
      </c>
      <c r="Q90" s="7">
        <v>358.21066500000001</v>
      </c>
      <c r="R90" s="7">
        <v>458</v>
      </c>
      <c r="S90" s="8">
        <f t="shared" si="3"/>
        <v>0.10088105726872247</v>
      </c>
    </row>
    <row r="91" spans="1:19" ht="14">
      <c r="A91" s="4" t="s">
        <v>55</v>
      </c>
      <c r="B91" s="4" t="s">
        <v>56</v>
      </c>
      <c r="C91" s="4" t="s">
        <v>52</v>
      </c>
      <c r="D91" s="7">
        <v>23.0318</v>
      </c>
      <c r="E91" s="7">
        <v>71.101590000000002</v>
      </c>
      <c r="F91" s="7">
        <v>89.212869999999995</v>
      </c>
      <c r="G91" s="7">
        <v>97.823369999999997</v>
      </c>
      <c r="H91" s="7">
        <v>108.02753</v>
      </c>
      <c r="I91" s="7">
        <v>116.31383</v>
      </c>
      <c r="J91" s="7">
        <v>133.12690000000001</v>
      </c>
      <c r="K91" s="7">
        <v>144.28516999999999</v>
      </c>
      <c r="L91" s="7">
        <v>158.34721999999999</v>
      </c>
      <c r="M91" s="7">
        <v>174.7268</v>
      </c>
      <c r="N91" s="7">
        <v>201.27283</v>
      </c>
      <c r="O91" s="7">
        <v>240.27923999999999</v>
      </c>
      <c r="P91" s="7">
        <v>274.97408000000001</v>
      </c>
      <c r="Q91" s="7">
        <v>322.91633999999999</v>
      </c>
      <c r="R91" s="7">
        <v>414</v>
      </c>
      <c r="S91" s="8">
        <f t="shared" si="3"/>
        <v>9.1189427312775337E-2</v>
      </c>
    </row>
    <row r="92" spans="1:19" ht="14">
      <c r="A92" s="4" t="s">
        <v>73</v>
      </c>
      <c r="B92" s="4" t="s">
        <v>74</v>
      </c>
      <c r="C92" s="4" t="s">
        <v>52</v>
      </c>
      <c r="D92" s="7">
        <v>13.539820000000001</v>
      </c>
      <c r="E92" s="7">
        <v>43.727290000000004</v>
      </c>
      <c r="F92" s="7">
        <v>65.059510000000003</v>
      </c>
      <c r="G92" s="7">
        <v>80.840500000000006</v>
      </c>
      <c r="H92" s="7">
        <v>90.393919999999994</v>
      </c>
      <c r="I92" s="7">
        <v>98.357619999999997</v>
      </c>
      <c r="J92" s="7">
        <v>134.10284999999999</v>
      </c>
      <c r="K92" s="7">
        <v>143.08088900000001</v>
      </c>
      <c r="L92" s="7">
        <v>176.34450899999999</v>
      </c>
      <c r="M92" s="7">
        <v>186.652399</v>
      </c>
      <c r="N92" s="7">
        <v>203.567429</v>
      </c>
      <c r="O92" s="7">
        <v>236.84602899999999</v>
      </c>
      <c r="P92" s="7">
        <v>272.56628899999998</v>
      </c>
      <c r="Q92" s="7">
        <v>313.66393099999999</v>
      </c>
      <c r="R92" s="7">
        <v>377</v>
      </c>
      <c r="S92" s="8">
        <f t="shared" si="3"/>
        <v>8.3039647577092507E-2</v>
      </c>
    </row>
    <row r="93" spans="1:19" ht="14">
      <c r="A93" s="4" t="s">
        <v>61</v>
      </c>
      <c r="B93" s="4" t="s">
        <v>62</v>
      </c>
      <c r="C93" s="4" t="s">
        <v>52</v>
      </c>
      <c r="D93" s="7">
        <v>15.46514</v>
      </c>
      <c r="E93" s="7">
        <v>62.484990000000003</v>
      </c>
      <c r="F93" s="7">
        <v>69.604050000000001</v>
      </c>
      <c r="G93" s="7">
        <v>91.568600000000004</v>
      </c>
      <c r="H93" s="7">
        <v>101.28232</v>
      </c>
      <c r="I93" s="7">
        <v>106.97772000000001</v>
      </c>
      <c r="J93" s="7">
        <v>109.42341999999999</v>
      </c>
      <c r="K93" s="7">
        <v>114.80937</v>
      </c>
      <c r="L93" s="7">
        <v>122.29286999999999</v>
      </c>
      <c r="M93" s="7">
        <v>141.52315999999999</v>
      </c>
      <c r="N93" s="7">
        <v>159.18844000000001</v>
      </c>
      <c r="O93" s="7">
        <v>180.77614</v>
      </c>
      <c r="P93" s="7">
        <v>204.49372</v>
      </c>
      <c r="Q93" s="7">
        <v>241.52598</v>
      </c>
      <c r="R93" s="7">
        <v>318</v>
      </c>
      <c r="S93" s="8">
        <f t="shared" si="3"/>
        <v>7.0044052863436124E-2</v>
      </c>
    </row>
    <row r="94" spans="1:19" ht="14">
      <c r="A94" s="4" t="s">
        <v>75</v>
      </c>
      <c r="B94" s="4" t="s">
        <v>76</v>
      </c>
      <c r="C94" s="4" t="s">
        <v>52</v>
      </c>
      <c r="D94" s="7">
        <v>5.2738699999999996</v>
      </c>
      <c r="E94" s="7">
        <v>19.75732</v>
      </c>
      <c r="F94" s="7">
        <v>40.503819999999997</v>
      </c>
      <c r="G94" s="7">
        <v>43.392319999999998</v>
      </c>
      <c r="H94" s="7">
        <v>46.792119999999997</v>
      </c>
      <c r="I94" s="7">
        <v>64.842420000000004</v>
      </c>
      <c r="J94" s="7">
        <v>83.885220000000004</v>
      </c>
      <c r="K94" s="7">
        <v>95.881180000000001</v>
      </c>
      <c r="L94" s="7">
        <v>114.82753</v>
      </c>
      <c r="M94" s="7">
        <v>131.81306000000001</v>
      </c>
      <c r="N94" s="7">
        <v>140.10918000000001</v>
      </c>
      <c r="O94" s="7">
        <v>175.08296999999999</v>
      </c>
      <c r="P94" s="7">
        <v>220.81882999999999</v>
      </c>
      <c r="Q94" s="7">
        <v>249.40114</v>
      </c>
      <c r="R94" s="7">
        <v>290</v>
      </c>
      <c r="S94" s="8">
        <f t="shared" si="3"/>
        <v>6.3876651982378851E-2</v>
      </c>
    </row>
    <row r="95" spans="1:19" ht="14">
      <c r="A95" s="4" t="s">
        <v>65</v>
      </c>
      <c r="B95" s="4" t="s">
        <v>66</v>
      </c>
      <c r="C95" s="4" t="s">
        <v>52</v>
      </c>
      <c r="D95" s="7">
        <v>8.6642799999999998</v>
      </c>
      <c r="E95" s="7">
        <v>21.993230000000001</v>
      </c>
      <c r="F95" s="7">
        <v>26.049340000000001</v>
      </c>
      <c r="G95" s="7">
        <v>27.33324</v>
      </c>
      <c r="H95" s="7">
        <v>42.303089999999997</v>
      </c>
      <c r="I95" s="7">
        <v>43.407890000000002</v>
      </c>
      <c r="J95" s="7">
        <v>44.445030000000003</v>
      </c>
      <c r="K95" s="7">
        <v>51.050220000000003</v>
      </c>
      <c r="L95" s="7">
        <v>57.922519999999999</v>
      </c>
      <c r="M95" s="7">
        <v>66.455020000000005</v>
      </c>
      <c r="N95" s="7">
        <v>71.669390000000007</v>
      </c>
      <c r="O95" s="7">
        <v>97.357749999999996</v>
      </c>
      <c r="P95" s="7">
        <v>109.11332</v>
      </c>
      <c r="Q95" s="7">
        <v>142.52061</v>
      </c>
      <c r="R95" s="7">
        <v>173</v>
      </c>
      <c r="S95" s="8">
        <f t="shared" si="3"/>
        <v>3.8105726872246698E-2</v>
      </c>
    </row>
    <row r="96" spans="1:19" ht="14">
      <c r="A96" s="4" t="s">
        <v>69</v>
      </c>
      <c r="B96" s="4" t="s">
        <v>70</v>
      </c>
      <c r="C96" s="4" t="s">
        <v>52</v>
      </c>
      <c r="D96" s="7">
        <v>3.4847999999999999</v>
      </c>
      <c r="E96" s="7">
        <v>11.95271</v>
      </c>
      <c r="F96" s="7">
        <v>18.901910000000001</v>
      </c>
      <c r="G96" s="7">
        <v>21.229089999999999</v>
      </c>
      <c r="H96" s="7">
        <v>22.805910000000001</v>
      </c>
      <c r="I96" s="7">
        <v>23.99005</v>
      </c>
      <c r="J96" s="7">
        <v>25.05705</v>
      </c>
      <c r="K96" s="7">
        <v>26.265920000000001</v>
      </c>
      <c r="L96" s="7">
        <v>29.11636</v>
      </c>
      <c r="M96" s="7">
        <v>31.888660000000002</v>
      </c>
      <c r="N96" s="7">
        <v>35.402769999999997</v>
      </c>
      <c r="O96" s="7">
        <v>43.448509999999999</v>
      </c>
      <c r="P96" s="7">
        <v>58.891800000000003</v>
      </c>
      <c r="Q96" s="7">
        <v>82.638859999999994</v>
      </c>
      <c r="R96" s="7">
        <v>105</v>
      </c>
      <c r="S96" s="8">
        <f t="shared" si="3"/>
        <v>2.3127753303964757E-2</v>
      </c>
    </row>
    <row r="97" spans="1:19" ht="14">
      <c r="A97" s="4" t="s">
        <v>50</v>
      </c>
      <c r="B97" s="4" t="s">
        <v>51</v>
      </c>
      <c r="C97" s="4" t="s">
        <v>52</v>
      </c>
      <c r="D97" s="7">
        <v>4.8973579999999997</v>
      </c>
      <c r="E97" s="7">
        <v>21.960623999999999</v>
      </c>
      <c r="F97" s="7">
        <v>29.783524</v>
      </c>
      <c r="G97" s="7">
        <v>32.881203999999997</v>
      </c>
      <c r="H97" s="7">
        <v>46.947214000000002</v>
      </c>
      <c r="I97" s="7">
        <v>49.490743999999999</v>
      </c>
      <c r="J97" s="7">
        <v>50.422593999999997</v>
      </c>
      <c r="K97" s="7">
        <v>51.451202000000002</v>
      </c>
      <c r="L97" s="7">
        <v>53.358632</v>
      </c>
      <c r="M97" s="7">
        <v>55.240741999999997</v>
      </c>
      <c r="N97" s="7">
        <v>60.129461999999997</v>
      </c>
      <c r="O97" s="7">
        <v>65.535691999999997</v>
      </c>
      <c r="P97" s="7">
        <v>77.474791999999994</v>
      </c>
      <c r="Q97" s="7">
        <v>91.351523</v>
      </c>
      <c r="R97" s="7">
        <v>102</v>
      </c>
      <c r="S97" s="8">
        <f t="shared" si="3"/>
        <v>2.2466960352422908E-2</v>
      </c>
    </row>
    <row r="98" spans="1:19" ht="14">
      <c r="A98" s="4" t="s">
        <v>67</v>
      </c>
      <c r="B98" s="4" t="s">
        <v>68</v>
      </c>
      <c r="C98" s="4" t="s">
        <v>52</v>
      </c>
      <c r="D98" s="7">
        <v>2.2873100000000002</v>
      </c>
      <c r="E98" s="7">
        <v>7.9435099999999998</v>
      </c>
      <c r="F98" s="7">
        <v>9.9123099999999997</v>
      </c>
      <c r="G98" s="7">
        <v>10.698309999999999</v>
      </c>
      <c r="H98" s="7">
        <v>12.449210000000001</v>
      </c>
      <c r="I98" s="7">
        <v>14.01501</v>
      </c>
      <c r="J98" s="7">
        <v>14.85031</v>
      </c>
      <c r="K98" s="7">
        <v>15.821009999999999</v>
      </c>
      <c r="L98" s="7">
        <v>19.043410000000002</v>
      </c>
      <c r="M98" s="7">
        <v>21.52291</v>
      </c>
      <c r="N98" s="7">
        <v>25.528939999999999</v>
      </c>
      <c r="O98" s="7">
        <v>43.077979999999997</v>
      </c>
      <c r="P98" s="7">
        <v>49.09375</v>
      </c>
      <c r="Q98" s="7">
        <v>57.205489999999998</v>
      </c>
      <c r="R98" s="7">
        <v>74</v>
      </c>
      <c r="S98" s="8">
        <f t="shared" si="3"/>
        <v>1.6299559471365639E-2</v>
      </c>
    </row>
  </sheetData>
  <pageMargins left="0.74791666666666701" right="0.74791666666666701" top="0.98402777777777795" bottom="0.98402777777777795" header="0.98402777777777795" footer="0.98402777777777795"/>
  <pageSetup paperSize="9" pageOrder="overThenDown" orientation="portrait" horizontalDpi="300" verticalDpi="300"/>
  <headerFooter differentFirst="1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42"/>
  <sheetViews>
    <sheetView topLeftCell="X13" zoomScaleNormal="100" workbookViewId="0">
      <selection activeCell="AK30" sqref="A30:AK30"/>
    </sheetView>
  </sheetViews>
  <sheetFormatPr baseColWidth="10" defaultColWidth="10.5" defaultRowHeight="13.9" customHeight="1"/>
  <cols>
    <col min="1" max="1" width="22.6640625" style="4" customWidth="1"/>
    <col min="2" max="2" width="6" style="4" customWidth="1"/>
    <col min="3" max="257" width="10.4140625" style="4" customWidth="1"/>
    <col min="258" max="1024" width="10.83203125" style="4" customWidth="1"/>
  </cols>
  <sheetData>
    <row r="1" spans="1:38" ht="22.75" customHeight="1">
      <c r="A1" s="5" t="s">
        <v>87</v>
      </c>
    </row>
    <row r="4" spans="1:38" ht="13.9" customHeight="1">
      <c r="C4" s="3">
        <v>2017</v>
      </c>
      <c r="D4" s="3"/>
      <c r="E4" s="3"/>
      <c r="F4" s="3"/>
      <c r="G4" s="3">
        <v>2018</v>
      </c>
      <c r="H4" s="3"/>
      <c r="I4" s="3"/>
      <c r="J4" s="3"/>
      <c r="K4" s="3">
        <v>2019</v>
      </c>
      <c r="L4" s="3"/>
      <c r="M4" s="3"/>
      <c r="N4" s="3"/>
      <c r="O4" s="3">
        <v>2020</v>
      </c>
      <c r="P4" s="3"/>
      <c r="Q4" s="3"/>
      <c r="R4" s="3"/>
      <c r="S4" s="3">
        <v>2021</v>
      </c>
      <c r="T4" s="3"/>
      <c r="U4" s="3"/>
      <c r="V4" s="3"/>
      <c r="W4" s="3">
        <v>2022</v>
      </c>
      <c r="X4" s="3"/>
      <c r="Y4" s="3"/>
      <c r="Z4" s="3"/>
      <c r="AA4" s="3">
        <v>2023</v>
      </c>
      <c r="AB4" s="3"/>
      <c r="AC4" s="3"/>
      <c r="AD4" s="3"/>
      <c r="AE4" s="3">
        <v>2024</v>
      </c>
      <c r="AF4" s="3"/>
      <c r="AG4" s="3"/>
      <c r="AH4" s="3"/>
      <c r="AI4" s="3">
        <v>2025</v>
      </c>
      <c r="AJ4" s="3"/>
      <c r="AK4" s="3"/>
      <c r="AL4" s="3"/>
    </row>
    <row r="5" spans="1:38" ht="13.9" customHeight="1">
      <c r="A5" s="4" t="s">
        <v>88</v>
      </c>
      <c r="C5" s="15" t="s">
        <v>80</v>
      </c>
      <c r="D5" s="16" t="s">
        <v>81</v>
      </c>
      <c r="E5" s="16" t="s">
        <v>82</v>
      </c>
      <c r="F5" s="17" t="s">
        <v>83</v>
      </c>
      <c r="G5" s="18" t="s">
        <v>80</v>
      </c>
      <c r="H5" s="19" t="s">
        <v>81</v>
      </c>
      <c r="I5" s="19" t="s">
        <v>82</v>
      </c>
      <c r="J5" s="20" t="s">
        <v>83</v>
      </c>
      <c r="K5" s="18" t="s">
        <v>80</v>
      </c>
      <c r="L5" s="19" t="s">
        <v>81</v>
      </c>
      <c r="M5" s="19" t="s">
        <v>82</v>
      </c>
      <c r="N5" s="20" t="s">
        <v>83</v>
      </c>
      <c r="O5" s="18" t="s">
        <v>80</v>
      </c>
      <c r="P5" s="19" t="s">
        <v>81</v>
      </c>
      <c r="Q5" s="19" t="s">
        <v>82</v>
      </c>
      <c r="R5" s="20" t="s">
        <v>83</v>
      </c>
      <c r="S5" s="18" t="s">
        <v>80</v>
      </c>
      <c r="T5" s="19" t="s">
        <v>81</v>
      </c>
      <c r="U5" s="19" t="s">
        <v>82</v>
      </c>
      <c r="V5" s="20" t="s">
        <v>83</v>
      </c>
      <c r="W5" s="18" t="s">
        <v>80</v>
      </c>
      <c r="X5" s="19" t="s">
        <v>81</v>
      </c>
      <c r="Y5" s="19" t="s">
        <v>82</v>
      </c>
      <c r="Z5" s="20" t="s">
        <v>83</v>
      </c>
      <c r="AA5" s="18" t="s">
        <v>80</v>
      </c>
      <c r="AB5" s="19" t="s">
        <v>81</v>
      </c>
      <c r="AC5" s="19" t="s">
        <v>82</v>
      </c>
      <c r="AD5" s="20" t="s">
        <v>83</v>
      </c>
      <c r="AE5" s="18" t="s">
        <v>80</v>
      </c>
      <c r="AF5" s="19" t="s">
        <v>81</v>
      </c>
      <c r="AG5" s="19" t="s">
        <v>82</v>
      </c>
      <c r="AH5" s="20" t="s">
        <v>83</v>
      </c>
      <c r="AI5" s="18" t="s">
        <v>80</v>
      </c>
      <c r="AJ5" s="19" t="s">
        <v>81</v>
      </c>
      <c r="AK5" s="19" t="s">
        <v>82</v>
      </c>
      <c r="AL5" s="20" t="s">
        <v>83</v>
      </c>
    </row>
    <row r="6" spans="1:38" ht="13.9" customHeight="1">
      <c r="C6" s="29"/>
      <c r="D6" s="30"/>
      <c r="E6" s="30"/>
      <c r="F6" s="31"/>
      <c r="G6" s="29"/>
      <c r="H6" s="30"/>
      <c r="I6" s="30"/>
      <c r="J6" s="31"/>
      <c r="K6" s="29"/>
      <c r="L6" s="30"/>
      <c r="M6" s="30"/>
      <c r="N6" s="31"/>
      <c r="O6" s="29"/>
      <c r="P6" s="30"/>
      <c r="Q6" s="30"/>
      <c r="R6" s="31"/>
      <c r="S6" s="29"/>
      <c r="T6" s="30"/>
      <c r="U6" s="30"/>
      <c r="V6" s="31"/>
      <c r="W6" s="29"/>
      <c r="X6" s="30"/>
      <c r="Y6" s="30"/>
      <c r="Z6" s="31"/>
      <c r="AA6" s="29"/>
      <c r="AB6" s="30"/>
      <c r="AC6" s="30"/>
      <c r="AD6" s="31"/>
      <c r="AE6" s="29"/>
      <c r="AF6" s="30"/>
      <c r="AG6" s="30"/>
      <c r="AH6" s="31"/>
      <c r="AI6" s="29"/>
      <c r="AJ6" s="30"/>
      <c r="AK6" s="30"/>
      <c r="AL6" s="31"/>
    </row>
    <row r="7" spans="1:38" ht="13.9" customHeight="1">
      <c r="A7" s="24" t="s">
        <v>50</v>
      </c>
      <c r="B7" s="25" t="s">
        <v>51</v>
      </c>
      <c r="C7">
        <v>2176</v>
      </c>
      <c r="D7">
        <v>2194</v>
      </c>
      <c r="E7">
        <v>2203</v>
      </c>
      <c r="F7">
        <v>2221</v>
      </c>
      <c r="G7">
        <v>2255</v>
      </c>
      <c r="H7">
        <v>2284</v>
      </c>
      <c r="I7">
        <v>2314</v>
      </c>
      <c r="J7">
        <v>2349</v>
      </c>
      <c r="K7">
        <v>2388</v>
      </c>
      <c r="L7">
        <v>2420</v>
      </c>
      <c r="M7">
        <v>2456</v>
      </c>
      <c r="N7">
        <v>2480</v>
      </c>
      <c r="O7">
        <v>2522</v>
      </c>
      <c r="P7">
        <v>2536</v>
      </c>
      <c r="Q7">
        <v>2566</v>
      </c>
      <c r="R7">
        <v>2617</v>
      </c>
      <c r="S7">
        <v>2682</v>
      </c>
      <c r="T7">
        <v>2750</v>
      </c>
      <c r="U7">
        <v>2818</v>
      </c>
      <c r="V7">
        <v>2910</v>
      </c>
      <c r="W7">
        <v>3002</v>
      </c>
      <c r="X7">
        <v>3082</v>
      </c>
      <c r="Y7">
        <v>3194</v>
      </c>
      <c r="Z7">
        <v>3336</v>
      </c>
      <c r="AA7">
        <v>3501</v>
      </c>
      <c r="AB7">
        <v>3690</v>
      </c>
      <c r="AC7">
        <v>3993</v>
      </c>
      <c r="AD7">
        <v>4223</v>
      </c>
      <c r="AE7">
        <v>4320</v>
      </c>
      <c r="AF7">
        <v>4608</v>
      </c>
      <c r="AG7">
        <v>4899</v>
      </c>
      <c r="AH7">
        <v>5160</v>
      </c>
      <c r="AI7">
        <v>5353</v>
      </c>
      <c r="AJ7">
        <v>5537</v>
      </c>
      <c r="AK7" s="4">
        <v>5688</v>
      </c>
      <c r="AL7" s="26"/>
    </row>
    <row r="8" spans="1:38" ht="13.9" customHeight="1">
      <c r="A8" s="27" t="s">
        <v>53</v>
      </c>
      <c r="B8" s="28" t="s">
        <v>54</v>
      </c>
      <c r="C8">
        <v>4657</v>
      </c>
      <c r="D8">
        <v>4685</v>
      </c>
      <c r="E8">
        <v>4706</v>
      </c>
      <c r="F8">
        <v>4759</v>
      </c>
      <c r="G8">
        <v>4810</v>
      </c>
      <c r="H8">
        <v>4857</v>
      </c>
      <c r="I8">
        <v>4913</v>
      </c>
      <c r="J8">
        <v>4998</v>
      </c>
      <c r="K8">
        <v>5062</v>
      </c>
      <c r="L8">
        <v>5151</v>
      </c>
      <c r="M8">
        <v>5236</v>
      </c>
      <c r="N8">
        <v>5333</v>
      </c>
      <c r="O8">
        <v>5441</v>
      </c>
      <c r="P8">
        <v>5560</v>
      </c>
      <c r="Q8">
        <v>5666</v>
      </c>
      <c r="R8">
        <v>5874</v>
      </c>
      <c r="S8">
        <v>6021</v>
      </c>
      <c r="T8">
        <v>6171</v>
      </c>
      <c r="U8">
        <v>6281</v>
      </c>
      <c r="V8">
        <v>6439</v>
      </c>
      <c r="W8">
        <v>6656</v>
      </c>
      <c r="X8">
        <v>7059</v>
      </c>
      <c r="Y8">
        <v>7504</v>
      </c>
      <c r="Z8">
        <v>7981</v>
      </c>
      <c r="AA8">
        <v>8538</v>
      </c>
      <c r="AB8">
        <v>9158</v>
      </c>
      <c r="AC8">
        <v>9867</v>
      </c>
      <c r="AD8">
        <v>10644</v>
      </c>
      <c r="AE8">
        <v>11344</v>
      </c>
      <c r="AF8">
        <v>12185</v>
      </c>
      <c r="AG8">
        <v>13058</v>
      </c>
      <c r="AH8">
        <v>13900</v>
      </c>
      <c r="AI8">
        <v>14599</v>
      </c>
      <c r="AJ8">
        <v>15243</v>
      </c>
      <c r="AK8" s="4">
        <v>15691</v>
      </c>
      <c r="AL8" s="26"/>
    </row>
    <row r="9" spans="1:38" ht="13.9" customHeight="1">
      <c r="A9" s="27" t="s">
        <v>55</v>
      </c>
      <c r="B9" s="28" t="s">
        <v>56</v>
      </c>
      <c r="C9">
        <v>3729</v>
      </c>
      <c r="D9">
        <v>3814</v>
      </c>
      <c r="E9">
        <v>3879</v>
      </c>
      <c r="F9">
        <v>3976</v>
      </c>
      <c r="G9">
        <v>4045</v>
      </c>
      <c r="H9">
        <v>4121</v>
      </c>
      <c r="I9">
        <v>4191</v>
      </c>
      <c r="J9">
        <v>4268</v>
      </c>
      <c r="K9">
        <v>4348</v>
      </c>
      <c r="L9">
        <v>4424</v>
      </c>
      <c r="M9">
        <v>4540</v>
      </c>
      <c r="N9">
        <v>4641</v>
      </c>
      <c r="O9">
        <v>4720</v>
      </c>
      <c r="P9">
        <v>4800</v>
      </c>
      <c r="Q9">
        <v>4917</v>
      </c>
      <c r="R9">
        <v>5083</v>
      </c>
      <c r="S9">
        <v>5281</v>
      </c>
      <c r="T9">
        <v>5474</v>
      </c>
      <c r="U9">
        <v>5642</v>
      </c>
      <c r="V9">
        <v>5840</v>
      </c>
      <c r="W9">
        <v>6066</v>
      </c>
      <c r="X9">
        <v>6303</v>
      </c>
      <c r="Y9">
        <v>6564</v>
      </c>
      <c r="Z9">
        <v>6859</v>
      </c>
      <c r="AA9">
        <v>7135</v>
      </c>
      <c r="AB9">
        <v>7501</v>
      </c>
      <c r="AC9">
        <v>8053</v>
      </c>
      <c r="AD9">
        <v>8478</v>
      </c>
      <c r="AE9">
        <v>8921</v>
      </c>
      <c r="AF9">
        <v>9454</v>
      </c>
      <c r="AG9">
        <v>10011</v>
      </c>
      <c r="AH9">
        <v>10563</v>
      </c>
      <c r="AI9">
        <v>11100</v>
      </c>
      <c r="AJ9">
        <v>11594</v>
      </c>
      <c r="AK9" s="4">
        <v>12012</v>
      </c>
      <c r="AL9" s="26"/>
    </row>
    <row r="10" spans="1:38" ht="13.9" customHeight="1">
      <c r="A10" s="27" t="s">
        <v>57</v>
      </c>
      <c r="B10" s="28" t="s">
        <v>58</v>
      </c>
      <c r="C10">
        <v>9463</v>
      </c>
      <c r="D10">
        <v>9489</v>
      </c>
      <c r="E10">
        <v>9534</v>
      </c>
      <c r="F10">
        <v>9582</v>
      </c>
      <c r="G10">
        <v>9659</v>
      </c>
      <c r="H10">
        <v>9748</v>
      </c>
      <c r="I10">
        <v>9910</v>
      </c>
      <c r="J10">
        <v>10046</v>
      </c>
      <c r="K10">
        <v>10232</v>
      </c>
      <c r="L10">
        <v>10428</v>
      </c>
      <c r="M10">
        <v>10580</v>
      </c>
      <c r="N10">
        <v>10763</v>
      </c>
      <c r="O10">
        <v>11001</v>
      </c>
      <c r="P10">
        <v>11258</v>
      </c>
      <c r="Q10">
        <v>11487</v>
      </c>
      <c r="R10">
        <v>11935</v>
      </c>
      <c r="S10">
        <v>12228</v>
      </c>
      <c r="T10">
        <v>12536</v>
      </c>
      <c r="U10">
        <v>12751</v>
      </c>
      <c r="V10">
        <v>13055</v>
      </c>
      <c r="W10">
        <v>13430</v>
      </c>
      <c r="X10">
        <v>14107</v>
      </c>
      <c r="Y10">
        <v>15000</v>
      </c>
      <c r="Z10">
        <v>15999</v>
      </c>
      <c r="AA10">
        <v>17111</v>
      </c>
      <c r="AB10">
        <v>18549</v>
      </c>
      <c r="AC10">
        <v>20280</v>
      </c>
      <c r="AD10">
        <v>21759</v>
      </c>
      <c r="AE10">
        <v>23228</v>
      </c>
      <c r="AF10">
        <v>24997</v>
      </c>
      <c r="AG10">
        <v>26593</v>
      </c>
      <c r="AH10">
        <v>28429</v>
      </c>
      <c r="AI10">
        <v>29646</v>
      </c>
      <c r="AJ10">
        <v>31035</v>
      </c>
      <c r="AK10" s="4">
        <v>31944</v>
      </c>
      <c r="AL10" s="26"/>
    </row>
    <row r="11" spans="1:38" ht="13.9" customHeight="1">
      <c r="A11" s="27" t="s">
        <v>59</v>
      </c>
      <c r="B11" s="28" t="s">
        <v>60</v>
      </c>
      <c r="C11">
        <v>10856</v>
      </c>
      <c r="D11">
        <v>10989</v>
      </c>
      <c r="E11">
        <v>11053</v>
      </c>
      <c r="F11">
        <v>11163</v>
      </c>
      <c r="G11">
        <v>11329</v>
      </c>
      <c r="H11">
        <v>11529</v>
      </c>
      <c r="I11">
        <v>11751</v>
      </c>
      <c r="J11">
        <v>12017</v>
      </c>
      <c r="K11">
        <v>12252</v>
      </c>
      <c r="L11">
        <v>12445</v>
      </c>
      <c r="M11">
        <v>12694</v>
      </c>
      <c r="N11">
        <v>12945</v>
      </c>
      <c r="O11">
        <v>13158</v>
      </c>
      <c r="P11">
        <v>13397</v>
      </c>
      <c r="Q11">
        <v>13838</v>
      </c>
      <c r="R11">
        <v>14411</v>
      </c>
      <c r="S11">
        <v>14885</v>
      </c>
      <c r="T11">
        <v>15404</v>
      </c>
      <c r="U11">
        <v>15990</v>
      </c>
      <c r="V11">
        <v>16633</v>
      </c>
      <c r="W11">
        <v>17266</v>
      </c>
      <c r="X11">
        <v>17892</v>
      </c>
      <c r="Y11">
        <v>18835</v>
      </c>
      <c r="Z11">
        <v>19960</v>
      </c>
      <c r="AA11">
        <v>21468</v>
      </c>
      <c r="AB11">
        <v>23213</v>
      </c>
      <c r="AC11">
        <v>25711</v>
      </c>
      <c r="AD11">
        <v>27804</v>
      </c>
      <c r="AE11">
        <v>30112</v>
      </c>
      <c r="AF11">
        <v>32831</v>
      </c>
      <c r="AG11">
        <v>35230</v>
      </c>
      <c r="AH11">
        <v>37457</v>
      </c>
      <c r="AI11">
        <v>39377</v>
      </c>
      <c r="AJ11">
        <v>41093</v>
      </c>
      <c r="AK11" s="4">
        <v>42467</v>
      </c>
      <c r="AL11" s="26"/>
    </row>
    <row r="12" spans="1:38" ht="13.9" customHeight="1">
      <c r="A12" s="27" t="s">
        <v>61</v>
      </c>
      <c r="B12" s="28" t="s">
        <v>62</v>
      </c>
      <c r="C12">
        <v>3061</v>
      </c>
      <c r="D12">
        <v>3115</v>
      </c>
      <c r="E12">
        <v>3153</v>
      </c>
      <c r="F12">
        <v>3206</v>
      </c>
      <c r="G12">
        <v>3255</v>
      </c>
      <c r="H12">
        <v>3300</v>
      </c>
      <c r="I12">
        <v>3354</v>
      </c>
      <c r="J12">
        <v>3462</v>
      </c>
      <c r="K12">
        <v>3548</v>
      </c>
      <c r="L12">
        <v>3626</v>
      </c>
      <c r="M12">
        <v>3699</v>
      </c>
      <c r="N12">
        <v>3775</v>
      </c>
      <c r="O12">
        <v>3847</v>
      </c>
      <c r="P12">
        <v>3937</v>
      </c>
      <c r="Q12">
        <v>4039</v>
      </c>
      <c r="R12">
        <v>4194</v>
      </c>
      <c r="S12">
        <v>4368</v>
      </c>
      <c r="T12">
        <v>4549</v>
      </c>
      <c r="U12">
        <v>4733</v>
      </c>
      <c r="V12">
        <v>4892</v>
      </c>
      <c r="W12">
        <v>5095</v>
      </c>
      <c r="X12">
        <v>5294</v>
      </c>
      <c r="Y12">
        <v>5562</v>
      </c>
      <c r="Z12">
        <v>5794</v>
      </c>
      <c r="AA12">
        <v>6093</v>
      </c>
      <c r="AB12">
        <v>6493</v>
      </c>
      <c r="AC12">
        <v>6993</v>
      </c>
      <c r="AD12">
        <v>7427</v>
      </c>
      <c r="AE12">
        <v>7854</v>
      </c>
      <c r="AF12">
        <v>8388</v>
      </c>
      <c r="AG12">
        <v>8895</v>
      </c>
      <c r="AH12">
        <v>9401</v>
      </c>
      <c r="AI12">
        <v>9861</v>
      </c>
      <c r="AJ12">
        <v>10252</v>
      </c>
      <c r="AK12" s="4">
        <v>10633</v>
      </c>
      <c r="AL12" s="26"/>
    </row>
    <row r="13" spans="1:38" ht="13.9" customHeight="1">
      <c r="A13" s="27" t="s">
        <v>63</v>
      </c>
      <c r="B13" s="28" t="s">
        <v>64</v>
      </c>
      <c r="C13">
        <v>12169</v>
      </c>
      <c r="D13">
        <v>12207</v>
      </c>
      <c r="E13">
        <v>12241</v>
      </c>
      <c r="F13">
        <v>12436</v>
      </c>
      <c r="G13">
        <v>12516</v>
      </c>
      <c r="H13">
        <v>12608</v>
      </c>
      <c r="I13">
        <v>12809</v>
      </c>
      <c r="J13">
        <v>13026</v>
      </c>
      <c r="K13">
        <v>13258</v>
      </c>
      <c r="L13">
        <v>13483</v>
      </c>
      <c r="M13">
        <v>13737</v>
      </c>
      <c r="N13">
        <v>14056</v>
      </c>
      <c r="O13">
        <v>14328</v>
      </c>
      <c r="P13">
        <v>14634</v>
      </c>
      <c r="Q13">
        <v>14905</v>
      </c>
      <c r="R13">
        <v>15485</v>
      </c>
      <c r="S13">
        <v>15843</v>
      </c>
      <c r="T13">
        <v>16253</v>
      </c>
      <c r="U13">
        <v>16587</v>
      </c>
      <c r="V13">
        <v>17025</v>
      </c>
      <c r="W13">
        <v>17569</v>
      </c>
      <c r="X13">
        <v>18570</v>
      </c>
      <c r="Y13">
        <v>19747</v>
      </c>
      <c r="Z13">
        <v>21047</v>
      </c>
      <c r="AA13">
        <v>22720</v>
      </c>
      <c r="AB13">
        <v>24704</v>
      </c>
      <c r="AC13">
        <v>26985</v>
      </c>
      <c r="AD13">
        <v>29203</v>
      </c>
      <c r="AE13">
        <v>31354</v>
      </c>
      <c r="AF13">
        <v>33689</v>
      </c>
      <c r="AG13">
        <v>35895</v>
      </c>
      <c r="AH13">
        <v>38042</v>
      </c>
      <c r="AI13">
        <v>39801</v>
      </c>
      <c r="AJ13">
        <v>41351</v>
      </c>
      <c r="AK13" s="4">
        <v>42425</v>
      </c>
      <c r="AL13" s="26"/>
    </row>
    <row r="14" spans="1:38" ht="13.9" customHeight="1">
      <c r="A14" s="27" t="s">
        <v>65</v>
      </c>
      <c r="B14" s="28" t="s">
        <v>66</v>
      </c>
      <c r="C14">
        <v>1639</v>
      </c>
      <c r="D14">
        <v>1727</v>
      </c>
      <c r="E14">
        <v>1751</v>
      </c>
      <c r="F14">
        <v>1786</v>
      </c>
      <c r="G14">
        <v>1820</v>
      </c>
      <c r="H14">
        <v>1859</v>
      </c>
      <c r="I14">
        <v>1888</v>
      </c>
      <c r="J14">
        <v>1923</v>
      </c>
      <c r="K14">
        <v>1964</v>
      </c>
      <c r="L14">
        <v>2016</v>
      </c>
      <c r="M14">
        <v>2065</v>
      </c>
      <c r="N14">
        <v>2107</v>
      </c>
      <c r="O14">
        <v>2150</v>
      </c>
      <c r="P14">
        <v>2196</v>
      </c>
      <c r="Q14">
        <v>2264</v>
      </c>
      <c r="R14">
        <v>2362</v>
      </c>
      <c r="S14">
        <v>2470</v>
      </c>
      <c r="T14">
        <v>2581</v>
      </c>
      <c r="U14">
        <v>2681</v>
      </c>
      <c r="V14">
        <v>2770</v>
      </c>
      <c r="W14">
        <v>2889</v>
      </c>
      <c r="X14">
        <v>3034</v>
      </c>
      <c r="Y14">
        <v>3211</v>
      </c>
      <c r="Z14">
        <v>3441</v>
      </c>
      <c r="AA14">
        <v>3661</v>
      </c>
      <c r="AB14">
        <v>3909</v>
      </c>
      <c r="AC14">
        <v>4303</v>
      </c>
      <c r="AD14">
        <v>4659</v>
      </c>
      <c r="AE14">
        <v>4999</v>
      </c>
      <c r="AF14">
        <v>5447</v>
      </c>
      <c r="AG14">
        <v>5870</v>
      </c>
      <c r="AH14">
        <v>6339</v>
      </c>
      <c r="AI14">
        <v>6793</v>
      </c>
      <c r="AJ14">
        <v>7154</v>
      </c>
      <c r="AK14" s="4">
        <v>7431</v>
      </c>
      <c r="AL14" s="26"/>
    </row>
    <row r="15" spans="1:38" ht="13.9" customHeight="1">
      <c r="A15" s="27" t="s">
        <v>67</v>
      </c>
      <c r="B15" s="28" t="s">
        <v>68</v>
      </c>
      <c r="C15">
        <v>681</v>
      </c>
      <c r="D15">
        <v>687</v>
      </c>
      <c r="E15">
        <v>693</v>
      </c>
      <c r="F15">
        <v>710</v>
      </c>
      <c r="G15">
        <v>722</v>
      </c>
      <c r="H15">
        <v>736</v>
      </c>
      <c r="I15">
        <v>747</v>
      </c>
      <c r="J15">
        <v>756</v>
      </c>
      <c r="K15">
        <v>766</v>
      </c>
      <c r="L15">
        <v>779</v>
      </c>
      <c r="M15">
        <v>794</v>
      </c>
      <c r="N15">
        <v>807</v>
      </c>
      <c r="O15">
        <v>817</v>
      </c>
      <c r="P15">
        <v>830</v>
      </c>
      <c r="Q15">
        <v>844</v>
      </c>
      <c r="R15">
        <v>879</v>
      </c>
      <c r="S15">
        <v>917</v>
      </c>
      <c r="T15">
        <v>959</v>
      </c>
      <c r="U15">
        <v>981</v>
      </c>
      <c r="V15">
        <v>1017</v>
      </c>
      <c r="W15">
        <v>1063</v>
      </c>
      <c r="X15">
        <v>1102</v>
      </c>
      <c r="Y15">
        <v>1180</v>
      </c>
      <c r="Z15">
        <v>1248</v>
      </c>
      <c r="AA15">
        <v>1326</v>
      </c>
      <c r="AB15">
        <v>1408</v>
      </c>
      <c r="AC15">
        <v>1511</v>
      </c>
      <c r="AD15">
        <v>1607</v>
      </c>
      <c r="AE15">
        <v>1691</v>
      </c>
      <c r="AF15">
        <v>1803</v>
      </c>
      <c r="AG15">
        <v>1912</v>
      </c>
      <c r="AH15">
        <v>2026</v>
      </c>
      <c r="AI15">
        <v>2175</v>
      </c>
      <c r="AJ15">
        <v>2310</v>
      </c>
      <c r="AK15" s="4">
        <v>2406</v>
      </c>
      <c r="AL15" s="26"/>
    </row>
    <row r="16" spans="1:38" ht="13.9" customHeight="1">
      <c r="A16" s="27" t="s">
        <v>69</v>
      </c>
      <c r="B16" s="28" t="s">
        <v>70</v>
      </c>
      <c r="C16">
        <v>1786</v>
      </c>
      <c r="D16">
        <v>1814</v>
      </c>
      <c r="E16">
        <v>1838</v>
      </c>
      <c r="F16">
        <v>1879</v>
      </c>
      <c r="G16">
        <v>1924</v>
      </c>
      <c r="H16">
        <v>1952</v>
      </c>
      <c r="I16">
        <v>1982</v>
      </c>
      <c r="J16">
        <v>2028</v>
      </c>
      <c r="K16">
        <v>2061</v>
      </c>
      <c r="L16">
        <v>2086</v>
      </c>
      <c r="M16">
        <v>2112</v>
      </c>
      <c r="N16">
        <v>2141</v>
      </c>
      <c r="O16">
        <v>2173</v>
      </c>
      <c r="P16">
        <v>2208</v>
      </c>
      <c r="Q16">
        <v>2251</v>
      </c>
      <c r="R16">
        <v>2341</v>
      </c>
      <c r="S16">
        <v>2447</v>
      </c>
      <c r="T16">
        <v>2526</v>
      </c>
      <c r="U16">
        <v>2621</v>
      </c>
      <c r="V16">
        <v>2701</v>
      </c>
      <c r="W16">
        <v>2777</v>
      </c>
      <c r="X16">
        <v>2860</v>
      </c>
      <c r="Y16">
        <v>3002</v>
      </c>
      <c r="Z16">
        <v>3117</v>
      </c>
      <c r="AA16">
        <v>3231</v>
      </c>
      <c r="AB16">
        <v>3586</v>
      </c>
      <c r="AC16">
        <v>3960</v>
      </c>
      <c r="AD16">
        <v>4261</v>
      </c>
      <c r="AE16">
        <v>4550</v>
      </c>
      <c r="AF16">
        <v>4847</v>
      </c>
      <c r="AG16">
        <v>5135</v>
      </c>
      <c r="AH16">
        <v>5477</v>
      </c>
      <c r="AI16">
        <v>5761</v>
      </c>
      <c r="AJ16">
        <v>5982</v>
      </c>
      <c r="AK16" s="4">
        <v>6167</v>
      </c>
      <c r="AL16" s="26"/>
    </row>
    <row r="17" spans="1:38" ht="13.9" customHeight="1">
      <c r="A17" s="27" t="s">
        <v>71</v>
      </c>
      <c r="B17" s="28" t="s">
        <v>72</v>
      </c>
      <c r="C17">
        <v>4739</v>
      </c>
      <c r="D17">
        <v>4757</v>
      </c>
      <c r="E17">
        <v>4767</v>
      </c>
      <c r="F17">
        <v>5002</v>
      </c>
      <c r="G17">
        <v>5106</v>
      </c>
      <c r="H17">
        <v>5152</v>
      </c>
      <c r="I17">
        <v>5283</v>
      </c>
      <c r="J17">
        <v>5482</v>
      </c>
      <c r="K17">
        <v>5599</v>
      </c>
      <c r="L17">
        <v>5724</v>
      </c>
      <c r="M17">
        <v>5817</v>
      </c>
      <c r="N17">
        <v>5952</v>
      </c>
      <c r="O17">
        <v>6093</v>
      </c>
      <c r="P17">
        <v>6255</v>
      </c>
      <c r="Q17">
        <v>6427</v>
      </c>
      <c r="R17">
        <v>6739</v>
      </c>
      <c r="S17">
        <v>6924</v>
      </c>
      <c r="T17">
        <v>7136</v>
      </c>
      <c r="U17">
        <v>7296</v>
      </c>
      <c r="V17">
        <v>7571</v>
      </c>
      <c r="W17">
        <v>7860</v>
      </c>
      <c r="X17">
        <v>8519</v>
      </c>
      <c r="Y17">
        <v>9264</v>
      </c>
      <c r="Z17">
        <v>10171</v>
      </c>
      <c r="AA17">
        <v>11298</v>
      </c>
      <c r="AB17">
        <v>12489</v>
      </c>
      <c r="AC17">
        <v>13975</v>
      </c>
      <c r="AD17">
        <v>15284</v>
      </c>
      <c r="AE17">
        <v>16401</v>
      </c>
      <c r="AF17">
        <v>17871</v>
      </c>
      <c r="AG17">
        <v>19065</v>
      </c>
      <c r="AH17">
        <v>20088</v>
      </c>
      <c r="AI17">
        <v>21047</v>
      </c>
      <c r="AJ17">
        <v>21899</v>
      </c>
      <c r="AK17" s="4">
        <v>22480</v>
      </c>
      <c r="AL17" s="26"/>
    </row>
    <row r="18" spans="1:38" ht="13.9" customHeight="1">
      <c r="A18" s="27" t="s">
        <v>73</v>
      </c>
      <c r="B18" s="28" t="s">
        <v>74</v>
      </c>
      <c r="C18">
        <v>5773</v>
      </c>
      <c r="D18">
        <v>5868</v>
      </c>
      <c r="E18">
        <v>5940</v>
      </c>
      <c r="F18">
        <v>6076</v>
      </c>
      <c r="G18">
        <v>6176</v>
      </c>
      <c r="H18">
        <v>6283</v>
      </c>
      <c r="I18">
        <v>6394</v>
      </c>
      <c r="J18">
        <v>6541</v>
      </c>
      <c r="K18">
        <v>6666</v>
      </c>
      <c r="L18">
        <v>6763</v>
      </c>
      <c r="M18">
        <v>6890</v>
      </c>
      <c r="N18">
        <v>7008</v>
      </c>
      <c r="O18">
        <v>7118</v>
      </c>
      <c r="P18">
        <v>7211</v>
      </c>
      <c r="Q18">
        <v>7350</v>
      </c>
      <c r="R18">
        <v>7511</v>
      </c>
      <c r="S18">
        <v>7719</v>
      </c>
      <c r="T18">
        <v>7919</v>
      </c>
      <c r="U18">
        <v>8090</v>
      </c>
      <c r="V18">
        <v>8274</v>
      </c>
      <c r="W18">
        <v>8531</v>
      </c>
      <c r="X18">
        <v>8771</v>
      </c>
      <c r="Y18">
        <v>9067</v>
      </c>
      <c r="Z18">
        <v>9516</v>
      </c>
      <c r="AA18">
        <v>9941</v>
      </c>
      <c r="AB18">
        <v>10628</v>
      </c>
      <c r="AC18">
        <v>11478</v>
      </c>
      <c r="AD18">
        <v>12091</v>
      </c>
      <c r="AE18">
        <v>12942</v>
      </c>
      <c r="AF18">
        <v>13095</v>
      </c>
      <c r="AG18">
        <v>13991</v>
      </c>
      <c r="AH18">
        <v>14952</v>
      </c>
      <c r="AI18">
        <v>15800</v>
      </c>
      <c r="AJ18">
        <v>16460</v>
      </c>
      <c r="AK18" s="4">
        <v>16973</v>
      </c>
      <c r="AL18" s="26"/>
    </row>
    <row r="19" spans="1:38" ht="13.9" customHeight="1">
      <c r="A19" s="27" t="s">
        <v>75</v>
      </c>
      <c r="B19" s="28" t="s">
        <v>76</v>
      </c>
      <c r="C19">
        <v>2397</v>
      </c>
      <c r="D19">
        <v>2431</v>
      </c>
      <c r="E19">
        <v>2464</v>
      </c>
      <c r="F19">
        <v>2529</v>
      </c>
      <c r="G19">
        <v>2821</v>
      </c>
      <c r="H19">
        <v>2956</v>
      </c>
      <c r="I19">
        <v>3029</v>
      </c>
      <c r="J19">
        <v>3109</v>
      </c>
      <c r="K19">
        <v>3182</v>
      </c>
      <c r="L19">
        <v>3258</v>
      </c>
      <c r="M19">
        <v>3346</v>
      </c>
      <c r="N19">
        <v>3404</v>
      </c>
      <c r="O19">
        <v>3469</v>
      </c>
      <c r="P19">
        <v>3530</v>
      </c>
      <c r="Q19">
        <v>3615</v>
      </c>
      <c r="R19">
        <v>3719</v>
      </c>
      <c r="S19">
        <v>3835</v>
      </c>
      <c r="T19">
        <v>3983</v>
      </c>
      <c r="U19">
        <v>4090</v>
      </c>
      <c r="V19">
        <v>4231</v>
      </c>
      <c r="W19">
        <v>4397</v>
      </c>
      <c r="X19">
        <v>4582</v>
      </c>
      <c r="Y19">
        <v>4791</v>
      </c>
      <c r="Z19">
        <v>5040</v>
      </c>
      <c r="AA19">
        <v>5333</v>
      </c>
      <c r="AB19">
        <v>5743</v>
      </c>
      <c r="AC19">
        <v>6255</v>
      </c>
      <c r="AD19">
        <v>6669</v>
      </c>
      <c r="AE19">
        <v>7132</v>
      </c>
      <c r="AF19">
        <v>7693</v>
      </c>
      <c r="AG19">
        <v>8245</v>
      </c>
      <c r="AH19">
        <v>8853</v>
      </c>
      <c r="AI19">
        <v>9447</v>
      </c>
      <c r="AJ19">
        <v>9894</v>
      </c>
      <c r="AK19" s="4">
        <v>10306</v>
      </c>
      <c r="AL19" s="26"/>
    </row>
    <row r="20" spans="1:38" ht="13.9" customHeight="1">
      <c r="A20" s="21"/>
      <c r="B20" s="23"/>
      <c r="C20" s="29"/>
      <c r="D20" s="30"/>
      <c r="E20" s="30"/>
      <c r="F20" s="31"/>
      <c r="G20" s="29"/>
      <c r="H20" s="30"/>
      <c r="I20" s="30"/>
      <c r="J20" s="31"/>
      <c r="K20" s="29"/>
      <c r="L20" s="30"/>
      <c r="M20" s="30"/>
      <c r="N20" s="31"/>
      <c r="O20" s="29"/>
      <c r="P20" s="30"/>
      <c r="Q20" s="30"/>
      <c r="R20" s="31"/>
      <c r="S20" s="29"/>
      <c r="T20" s="30"/>
      <c r="U20" s="30"/>
      <c r="V20" s="31"/>
      <c r="W20" s="29"/>
      <c r="X20" s="30"/>
      <c r="Y20" s="30"/>
      <c r="Z20" s="31"/>
      <c r="AA20" s="29"/>
      <c r="AB20" s="30"/>
      <c r="AC20" s="30"/>
      <c r="AD20" s="31"/>
      <c r="AE20" s="29"/>
      <c r="AF20" s="30"/>
      <c r="AG20" s="30"/>
      <c r="AH20" s="31"/>
      <c r="AI20" s="29"/>
      <c r="AJ20" s="30"/>
      <c r="AK20" s="30"/>
      <c r="AL20" s="31"/>
    </row>
    <row r="21" spans="1:38" ht="13.9" customHeight="1">
      <c r="A21" s="32" t="s">
        <v>14</v>
      </c>
      <c r="B21" s="33"/>
      <c r="C21" s="34">
        <f t="shared" ref="C21:AL21" si="0">SUM(C7:C19)</f>
        <v>63126</v>
      </c>
      <c r="D21" s="35">
        <f t="shared" si="0"/>
        <v>63777</v>
      </c>
      <c r="E21" s="35">
        <f t="shared" si="0"/>
        <v>64222</v>
      </c>
      <c r="F21" s="36">
        <f t="shared" si="0"/>
        <v>65325</v>
      </c>
      <c r="G21" s="34">
        <f t="shared" si="0"/>
        <v>66438</v>
      </c>
      <c r="H21" s="35">
        <f t="shared" si="0"/>
        <v>67385</v>
      </c>
      <c r="I21" s="35">
        <f t="shared" si="0"/>
        <v>68565</v>
      </c>
      <c r="J21" s="36">
        <f t="shared" si="0"/>
        <v>70005</v>
      </c>
      <c r="K21" s="34">
        <f t="shared" si="0"/>
        <v>71326</v>
      </c>
      <c r="L21" s="35">
        <f t="shared" si="0"/>
        <v>72603</v>
      </c>
      <c r="M21" s="35">
        <f t="shared" si="0"/>
        <v>73966</v>
      </c>
      <c r="N21" s="36">
        <f t="shared" si="0"/>
        <v>75412</v>
      </c>
      <c r="O21" s="34">
        <f t="shared" si="0"/>
        <v>76837</v>
      </c>
      <c r="P21" s="35">
        <f t="shared" si="0"/>
        <v>78352</v>
      </c>
      <c r="Q21" s="35">
        <f t="shared" si="0"/>
        <v>80169</v>
      </c>
      <c r="R21" s="36">
        <f t="shared" si="0"/>
        <v>83150</v>
      </c>
      <c r="S21" s="34">
        <f t="shared" si="0"/>
        <v>85620</v>
      </c>
      <c r="T21" s="35">
        <f t="shared" si="0"/>
        <v>88241</v>
      </c>
      <c r="U21" s="35">
        <f t="shared" si="0"/>
        <v>90561</v>
      </c>
      <c r="V21" s="36">
        <f t="shared" si="0"/>
        <v>93358</v>
      </c>
      <c r="W21" s="34">
        <f t="shared" si="0"/>
        <v>96601</v>
      </c>
      <c r="X21" s="35">
        <f t="shared" si="0"/>
        <v>101175</v>
      </c>
      <c r="Y21" s="35">
        <f t="shared" si="0"/>
        <v>106921</v>
      </c>
      <c r="Z21" s="36">
        <f t="shared" si="0"/>
        <v>113509</v>
      </c>
      <c r="AA21" s="34">
        <f t="shared" si="0"/>
        <v>121356</v>
      </c>
      <c r="AB21" s="35">
        <f t="shared" si="0"/>
        <v>131071</v>
      </c>
      <c r="AC21" s="35">
        <f t="shared" si="0"/>
        <v>143364</v>
      </c>
      <c r="AD21" s="36">
        <f t="shared" si="0"/>
        <v>154109</v>
      </c>
      <c r="AE21" s="34">
        <f t="shared" si="0"/>
        <v>164848</v>
      </c>
      <c r="AF21" s="35">
        <f t="shared" si="0"/>
        <v>176908</v>
      </c>
      <c r="AG21" s="35">
        <f t="shared" si="0"/>
        <v>188799</v>
      </c>
      <c r="AH21" s="36">
        <f t="shared" si="0"/>
        <v>200687</v>
      </c>
      <c r="AI21" s="34">
        <f t="shared" si="0"/>
        <v>210760</v>
      </c>
      <c r="AJ21" s="35">
        <f t="shared" si="0"/>
        <v>219804</v>
      </c>
      <c r="AK21" s="35">
        <f t="shared" si="0"/>
        <v>226623</v>
      </c>
      <c r="AL21" s="36">
        <f t="shared" si="0"/>
        <v>0</v>
      </c>
    </row>
    <row r="22" spans="1:38" ht="13.9" customHeight="1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8" ht="13.9" customHeight="1">
      <c r="C23" s="2">
        <v>2017</v>
      </c>
      <c r="D23" s="2"/>
      <c r="E23" s="2"/>
      <c r="F23" s="2"/>
      <c r="G23" s="2">
        <v>2018</v>
      </c>
      <c r="H23" s="2"/>
      <c r="I23" s="2"/>
      <c r="J23" s="2"/>
      <c r="K23" s="2">
        <v>2019</v>
      </c>
      <c r="L23" s="2"/>
      <c r="M23" s="2"/>
      <c r="N23" s="2"/>
      <c r="O23" s="3">
        <v>2020</v>
      </c>
      <c r="P23" s="3"/>
      <c r="Q23" s="3"/>
      <c r="R23" s="3"/>
      <c r="S23" s="3">
        <v>2021</v>
      </c>
      <c r="T23" s="3"/>
      <c r="U23" s="3"/>
      <c r="V23" s="3"/>
      <c r="W23" s="3">
        <v>2022</v>
      </c>
      <c r="X23" s="3"/>
      <c r="Y23" s="3"/>
      <c r="Z23" s="3"/>
      <c r="AA23" s="3">
        <v>2023</v>
      </c>
      <c r="AB23" s="3"/>
      <c r="AC23" s="3"/>
      <c r="AD23" s="3"/>
      <c r="AE23" s="3">
        <v>2024</v>
      </c>
      <c r="AF23" s="3"/>
      <c r="AG23" s="3"/>
      <c r="AH23" s="3"/>
      <c r="AI23" s="3">
        <v>2025</v>
      </c>
      <c r="AJ23" s="3"/>
      <c r="AK23" s="3"/>
      <c r="AL23" s="3"/>
    </row>
    <row r="24" spans="1:38" ht="13.9" customHeight="1">
      <c r="A24" s="4" t="s">
        <v>89</v>
      </c>
      <c r="C24" s="37" t="s">
        <v>80</v>
      </c>
      <c r="D24" s="38" t="s">
        <v>81</v>
      </c>
      <c r="E24" s="38" t="s">
        <v>82</v>
      </c>
      <c r="F24" s="39" t="s">
        <v>83</v>
      </c>
      <c r="G24" s="40" t="s">
        <v>80</v>
      </c>
      <c r="H24" s="41" t="s">
        <v>81</v>
      </c>
      <c r="I24" s="41" t="s">
        <v>82</v>
      </c>
      <c r="J24" s="42" t="s">
        <v>83</v>
      </c>
      <c r="K24" s="40" t="s">
        <v>80</v>
      </c>
      <c r="L24" s="41" t="s">
        <v>81</v>
      </c>
      <c r="M24" s="41" t="s">
        <v>82</v>
      </c>
      <c r="N24" s="42" t="s">
        <v>83</v>
      </c>
      <c r="O24" s="18" t="s">
        <v>80</v>
      </c>
      <c r="P24" s="19" t="s">
        <v>81</v>
      </c>
      <c r="Q24" s="19" t="s">
        <v>82</v>
      </c>
      <c r="R24" s="20" t="s">
        <v>83</v>
      </c>
      <c r="S24" s="18" t="s">
        <v>80</v>
      </c>
      <c r="T24" s="19" t="s">
        <v>81</v>
      </c>
      <c r="U24" s="19" t="s">
        <v>82</v>
      </c>
      <c r="V24" s="20" t="s">
        <v>83</v>
      </c>
      <c r="W24" s="18" t="s">
        <v>80</v>
      </c>
      <c r="X24" s="19" t="s">
        <v>81</v>
      </c>
      <c r="Y24" s="19" t="s">
        <v>82</v>
      </c>
      <c r="Z24" s="20" t="s">
        <v>83</v>
      </c>
      <c r="AA24" s="18" t="s">
        <v>80</v>
      </c>
      <c r="AB24" s="19" t="s">
        <v>81</v>
      </c>
      <c r="AC24" s="19" t="s">
        <v>82</v>
      </c>
      <c r="AD24" s="20" t="s">
        <v>83</v>
      </c>
      <c r="AE24" s="18" t="s">
        <v>80</v>
      </c>
      <c r="AF24" s="19" t="s">
        <v>81</v>
      </c>
      <c r="AG24" s="19" t="s">
        <v>82</v>
      </c>
      <c r="AH24" s="20" t="s">
        <v>83</v>
      </c>
      <c r="AI24" s="18" t="s">
        <v>80</v>
      </c>
      <c r="AJ24" s="19" t="s">
        <v>81</v>
      </c>
      <c r="AK24" s="19" t="s">
        <v>82</v>
      </c>
      <c r="AL24" s="20" t="s">
        <v>83</v>
      </c>
    </row>
    <row r="25" spans="1:38" ht="13.9" customHeight="1">
      <c r="C25" s="29"/>
      <c r="D25" s="30"/>
      <c r="E25" s="30"/>
      <c r="F25" s="31"/>
      <c r="G25" s="29"/>
      <c r="H25" s="30"/>
      <c r="I25" s="30"/>
      <c r="J25" s="31"/>
      <c r="K25" s="29"/>
      <c r="L25" s="30"/>
      <c r="M25" s="30"/>
      <c r="N25" s="31"/>
      <c r="O25" s="29"/>
      <c r="P25" s="30"/>
      <c r="Q25" s="30"/>
      <c r="R25" s="31"/>
      <c r="S25" s="29"/>
      <c r="T25" s="30"/>
      <c r="U25" s="30"/>
      <c r="V25" s="31"/>
      <c r="W25" s="29"/>
      <c r="X25" s="30"/>
      <c r="Y25" s="30"/>
      <c r="Z25" s="31"/>
      <c r="AA25" s="29"/>
      <c r="AB25" s="30"/>
      <c r="AC25" s="30"/>
      <c r="AD25" s="31"/>
      <c r="AE25" s="29"/>
      <c r="AF25" s="30"/>
      <c r="AG25" s="30"/>
      <c r="AH25" s="31"/>
      <c r="AI25" s="29"/>
      <c r="AJ25" s="30"/>
      <c r="AK25" s="30"/>
      <c r="AL25" s="31"/>
    </row>
    <row r="26" spans="1:38" ht="13.9" customHeight="1">
      <c r="A26" s="24" t="s">
        <v>50</v>
      </c>
      <c r="B26" s="25" t="s">
        <v>51</v>
      </c>
      <c r="C26" s="7">
        <v>55.484679999999997</v>
      </c>
      <c r="D26" s="7">
        <v>55.788848000000002</v>
      </c>
      <c r="E26" s="7">
        <v>55.988548000000002</v>
      </c>
      <c r="F26" s="7">
        <v>56.269647999999997</v>
      </c>
      <c r="G26" s="7">
        <v>56.716548000000003</v>
      </c>
      <c r="H26" s="7">
        <v>57.739348</v>
      </c>
      <c r="I26" s="7">
        <v>57.950297999999997</v>
      </c>
      <c r="J26" s="7">
        <v>58.179747999999996</v>
      </c>
      <c r="K26" s="7">
        <v>58.882697999999998</v>
      </c>
      <c r="L26" s="7">
        <v>59.115797999999998</v>
      </c>
      <c r="M26" s="7">
        <v>59.354697999999999</v>
      </c>
      <c r="N26" s="7">
        <v>60.017797999999999</v>
      </c>
      <c r="O26" s="7">
        <v>63.041398000000001</v>
      </c>
      <c r="P26" s="7">
        <v>63.093398000000001</v>
      </c>
      <c r="Q26" s="7">
        <v>64.329447999999999</v>
      </c>
      <c r="R26" s="7">
        <v>65.277277999999995</v>
      </c>
      <c r="S26" s="7">
        <v>67.571838</v>
      </c>
      <c r="T26" s="7">
        <v>68.768987999999993</v>
      </c>
      <c r="U26" s="7">
        <v>69.603487999999999</v>
      </c>
      <c r="V26" s="7">
        <v>71.194128000000006</v>
      </c>
      <c r="W26" s="7">
        <v>74.689238000000003</v>
      </c>
      <c r="X26" s="7">
        <v>80.170597999999998</v>
      </c>
      <c r="Y26" s="7">
        <v>81.716738000000007</v>
      </c>
      <c r="Z26" s="7">
        <v>83.380418000000006</v>
      </c>
      <c r="AA26" s="7">
        <v>85.461718000000005</v>
      </c>
      <c r="AB26" s="7">
        <v>87.843047999999996</v>
      </c>
      <c r="AC26" s="7">
        <v>90.385092999999998</v>
      </c>
      <c r="AD26" s="7">
        <v>92.773673000000002</v>
      </c>
      <c r="AE26" s="7">
        <v>91.248036999999997</v>
      </c>
      <c r="AF26" s="7">
        <v>93.770296999999999</v>
      </c>
      <c r="AG26" s="7">
        <v>99.265567000000004</v>
      </c>
      <c r="AH26" s="7">
        <v>103.23907699999999</v>
      </c>
      <c r="AI26" s="7">
        <v>105.350807</v>
      </c>
      <c r="AJ26" s="7">
        <v>108.64124700000001</v>
      </c>
      <c r="AK26" s="7">
        <v>113.920787</v>
      </c>
      <c r="AL26" s="26"/>
    </row>
    <row r="27" spans="1:38" ht="13.9" customHeight="1">
      <c r="A27" s="27" t="s">
        <v>53</v>
      </c>
      <c r="B27" s="28" t="s">
        <v>54</v>
      </c>
      <c r="C27" s="7">
        <v>133.85403500000001</v>
      </c>
      <c r="D27" s="7">
        <v>140.46983499999999</v>
      </c>
      <c r="E27" s="7">
        <v>141.25133500000001</v>
      </c>
      <c r="F27" s="7">
        <v>142.504535</v>
      </c>
      <c r="G27" s="7">
        <v>143.37670499999999</v>
      </c>
      <c r="H27" s="7">
        <v>147.21810500000001</v>
      </c>
      <c r="I27" s="7">
        <v>156.04336499999999</v>
      </c>
      <c r="J27" s="7">
        <v>156.71650500000001</v>
      </c>
      <c r="K27" s="7">
        <v>157.35933499999999</v>
      </c>
      <c r="L27" s="7">
        <v>159.151185</v>
      </c>
      <c r="M27" s="7">
        <v>163.83003500000001</v>
      </c>
      <c r="N27" s="7">
        <v>164.590945</v>
      </c>
      <c r="O27" s="7">
        <v>165.526915</v>
      </c>
      <c r="P27" s="7">
        <v>180.48691500000001</v>
      </c>
      <c r="Q27" s="7">
        <v>189.13412500000001</v>
      </c>
      <c r="R27" s="7">
        <v>193.492245</v>
      </c>
      <c r="S27" s="7">
        <v>205.91897499999999</v>
      </c>
      <c r="T27" s="7">
        <v>225.626485</v>
      </c>
      <c r="U27" s="7">
        <v>234.91662500000001</v>
      </c>
      <c r="V27" s="7">
        <v>246.844515</v>
      </c>
      <c r="W27" s="7">
        <v>285.76917500000002</v>
      </c>
      <c r="X27" s="7">
        <v>289.88005500000003</v>
      </c>
      <c r="Y27" s="7">
        <v>296.27979499999998</v>
      </c>
      <c r="Z27" s="7">
        <v>314.40210500000001</v>
      </c>
      <c r="AA27" s="7">
        <v>324.07871499999999</v>
      </c>
      <c r="AB27" s="7">
        <v>331.81539500000002</v>
      </c>
      <c r="AC27" s="7">
        <v>347.35412500000001</v>
      </c>
      <c r="AD27" s="7">
        <v>361.89478500000001</v>
      </c>
      <c r="AE27" s="7">
        <v>372.41572500000001</v>
      </c>
      <c r="AF27" s="7">
        <v>404.19131499999997</v>
      </c>
      <c r="AG27" s="7">
        <v>422.081095</v>
      </c>
      <c r="AH27" s="7">
        <v>455.58505500000001</v>
      </c>
      <c r="AI27" s="7">
        <v>473.93194499999998</v>
      </c>
      <c r="AJ27" s="7">
        <v>487.64419500000002</v>
      </c>
      <c r="AK27" s="7">
        <v>499.21707500000002</v>
      </c>
      <c r="AL27" s="26"/>
    </row>
    <row r="28" spans="1:38" ht="13.9" customHeight="1">
      <c r="A28" s="27" t="s">
        <v>55</v>
      </c>
      <c r="B28" s="28" t="s">
        <v>56</v>
      </c>
      <c r="C28" s="7">
        <v>135.40211500000001</v>
      </c>
      <c r="D28" s="7">
        <v>137.70461499999999</v>
      </c>
      <c r="E28" s="7">
        <v>139.954215</v>
      </c>
      <c r="F28" s="7">
        <v>144.63267500000001</v>
      </c>
      <c r="G28" s="7">
        <v>147.064775</v>
      </c>
      <c r="H28" s="7">
        <v>151.28337500000001</v>
      </c>
      <c r="I28" s="7">
        <v>154.509275</v>
      </c>
      <c r="J28" s="7">
        <v>158.67112499999999</v>
      </c>
      <c r="K28" s="7">
        <v>162.04702499999999</v>
      </c>
      <c r="L28" s="7">
        <v>165.60312500000001</v>
      </c>
      <c r="M28" s="7">
        <v>170.93752499999999</v>
      </c>
      <c r="N28" s="7">
        <v>175.02491499999999</v>
      </c>
      <c r="O28" s="7">
        <v>181.587615</v>
      </c>
      <c r="P28" s="7">
        <v>184.886945</v>
      </c>
      <c r="Q28" s="7">
        <v>193.73568499999999</v>
      </c>
      <c r="R28" s="7">
        <v>201.49131499999999</v>
      </c>
      <c r="S28" s="7">
        <v>209.45181500000001</v>
      </c>
      <c r="T28" s="7">
        <v>217.64934500000001</v>
      </c>
      <c r="U28" s="7">
        <v>230.730715</v>
      </c>
      <c r="V28" s="7">
        <v>241.50439499999999</v>
      </c>
      <c r="W28" s="7">
        <v>251.340205</v>
      </c>
      <c r="X28" s="7">
        <v>259.503895</v>
      </c>
      <c r="Y28" s="7">
        <v>266.744775</v>
      </c>
      <c r="Z28" s="7">
        <v>277.16419500000001</v>
      </c>
      <c r="AA28" s="7">
        <v>284.53785499999998</v>
      </c>
      <c r="AB28" s="7">
        <v>296.33873499999999</v>
      </c>
      <c r="AC28" s="7">
        <v>314.88687499999997</v>
      </c>
      <c r="AD28" s="7">
        <v>325.40929499999999</v>
      </c>
      <c r="AE28" s="7">
        <v>349.041495</v>
      </c>
      <c r="AF28" s="7">
        <v>363.37080500000002</v>
      </c>
      <c r="AG28" s="7">
        <v>381.821415</v>
      </c>
      <c r="AH28" s="7">
        <v>417.123965</v>
      </c>
      <c r="AI28" s="7">
        <v>441.602915</v>
      </c>
      <c r="AJ28" s="7">
        <v>466.073735</v>
      </c>
      <c r="AK28" s="7">
        <v>483.62070499999999</v>
      </c>
      <c r="AL28" s="26"/>
    </row>
    <row r="29" spans="1:38" ht="13.9" customHeight="1">
      <c r="A29" s="27" t="s">
        <v>57</v>
      </c>
      <c r="B29" s="28" t="s">
        <v>58</v>
      </c>
      <c r="C29" s="7">
        <v>232.02185</v>
      </c>
      <c r="D29" s="7">
        <v>232.25525999999999</v>
      </c>
      <c r="E29" s="7">
        <v>243.20596</v>
      </c>
      <c r="F29" s="7">
        <v>245.62806</v>
      </c>
      <c r="G29" s="7">
        <v>258.57920999999999</v>
      </c>
      <c r="H29" s="7">
        <v>264.36811</v>
      </c>
      <c r="I29" s="7">
        <v>265.83908000000002</v>
      </c>
      <c r="J29" s="7">
        <v>267.14337999999998</v>
      </c>
      <c r="K29" s="7">
        <v>272.89744999999999</v>
      </c>
      <c r="L29" s="7">
        <v>284.34451999999999</v>
      </c>
      <c r="M29" s="7">
        <v>293.82080999999999</v>
      </c>
      <c r="N29" s="7">
        <v>301.95468</v>
      </c>
      <c r="O29" s="7">
        <v>308.69990999999999</v>
      </c>
      <c r="P29" s="7">
        <v>312.81270000000001</v>
      </c>
      <c r="Q29" s="7">
        <v>313.78762999999998</v>
      </c>
      <c r="R29" s="7">
        <v>319.84100999999998</v>
      </c>
      <c r="S29" s="7">
        <v>324.6474</v>
      </c>
      <c r="T29" s="7">
        <v>328.11412000000001</v>
      </c>
      <c r="U29" s="7">
        <v>357.24293</v>
      </c>
      <c r="V29" s="7">
        <v>361.93351999999999</v>
      </c>
      <c r="W29" s="7">
        <v>367.56184000000002</v>
      </c>
      <c r="X29" s="7">
        <v>377.52739000000003</v>
      </c>
      <c r="Y29" s="7">
        <v>388.74657000000002</v>
      </c>
      <c r="Z29" s="7">
        <v>401.28802999999999</v>
      </c>
      <c r="AA29" s="7">
        <v>409.8021</v>
      </c>
      <c r="AB29" s="7">
        <v>427.88875999999999</v>
      </c>
      <c r="AC29" s="7">
        <v>442.47532000000001</v>
      </c>
      <c r="AD29" s="7">
        <v>467.23318999999998</v>
      </c>
      <c r="AE29" s="7">
        <v>483.93400000000003</v>
      </c>
      <c r="AF29" s="7">
        <v>510.37626999999998</v>
      </c>
      <c r="AG29" s="7">
        <v>538.91331000000002</v>
      </c>
      <c r="AH29" s="7">
        <v>558.01531</v>
      </c>
      <c r="AI29" s="7">
        <v>571.23306000000002</v>
      </c>
      <c r="AJ29" s="7">
        <v>586.61955</v>
      </c>
      <c r="AK29" s="7">
        <v>608.11978999999997</v>
      </c>
      <c r="AL29" s="26"/>
    </row>
    <row r="30" spans="1:38" ht="13.9" customHeight="1">
      <c r="A30" s="27" t="s">
        <v>59</v>
      </c>
      <c r="B30" s="28" t="s">
        <v>60</v>
      </c>
      <c r="C30" s="7">
        <v>147.96805499999999</v>
      </c>
      <c r="D30" s="7">
        <v>156.87725499999999</v>
      </c>
      <c r="E30" s="7">
        <v>158.613955</v>
      </c>
      <c r="F30" s="7">
        <v>159.430305</v>
      </c>
      <c r="G30" s="7">
        <v>163.446765</v>
      </c>
      <c r="H30" s="7">
        <v>168.22046499999999</v>
      </c>
      <c r="I30" s="7">
        <v>169.72987499999999</v>
      </c>
      <c r="J30" s="7">
        <v>172.37590499999999</v>
      </c>
      <c r="K30" s="7">
        <v>174.53564499999999</v>
      </c>
      <c r="L30" s="7">
        <v>180.89666500000001</v>
      </c>
      <c r="M30" s="7">
        <v>201.19387499999999</v>
      </c>
      <c r="N30" s="7">
        <v>203.58418499999999</v>
      </c>
      <c r="O30" s="7">
        <v>215.438515</v>
      </c>
      <c r="P30" s="7">
        <v>223.81798499999999</v>
      </c>
      <c r="Q30" s="7">
        <v>226.91161500000001</v>
      </c>
      <c r="R30" s="7">
        <v>257.93972500000001</v>
      </c>
      <c r="S30" s="7">
        <v>317.61694499999999</v>
      </c>
      <c r="T30" s="7">
        <v>321.85586499999999</v>
      </c>
      <c r="U30" s="7">
        <v>332.653795</v>
      </c>
      <c r="V30" s="7">
        <v>353.94415500000002</v>
      </c>
      <c r="W30" s="7">
        <v>370.23623500000002</v>
      </c>
      <c r="X30" s="7">
        <v>387.701505</v>
      </c>
      <c r="Y30" s="7">
        <v>410.63639499999999</v>
      </c>
      <c r="Z30" s="7">
        <v>429.44460500000002</v>
      </c>
      <c r="AA30" s="7">
        <v>439.28239500000001</v>
      </c>
      <c r="AB30" s="7">
        <v>462.66700500000002</v>
      </c>
      <c r="AC30" s="7">
        <v>478.28132499999998</v>
      </c>
      <c r="AD30" s="7">
        <v>492.96026499999999</v>
      </c>
      <c r="AE30" s="7">
        <v>515.97952499999997</v>
      </c>
      <c r="AF30" s="7">
        <v>538.93053499999996</v>
      </c>
      <c r="AG30" s="7">
        <v>562.55272500000001</v>
      </c>
      <c r="AH30" s="7">
        <v>585.63534500000003</v>
      </c>
      <c r="AI30" s="7">
        <v>613.65948500000002</v>
      </c>
      <c r="AJ30" s="7">
        <v>635.37040500000001</v>
      </c>
      <c r="AK30" s="7">
        <v>659.92498499999999</v>
      </c>
      <c r="AL30" s="26"/>
    </row>
    <row r="31" spans="1:38" ht="13.9" customHeight="1">
      <c r="A31" s="27" t="s">
        <v>61</v>
      </c>
      <c r="B31" s="28" t="s">
        <v>62</v>
      </c>
      <c r="C31" s="7">
        <v>110.39867</v>
      </c>
      <c r="D31" s="7">
        <v>112.34587000000001</v>
      </c>
      <c r="E31" s="7">
        <v>113.31737</v>
      </c>
      <c r="F31" s="7">
        <v>115.07702</v>
      </c>
      <c r="G31" s="7">
        <v>117.61342</v>
      </c>
      <c r="H31" s="7">
        <v>119.17192</v>
      </c>
      <c r="I31" s="7">
        <v>120.72929999999999</v>
      </c>
      <c r="J31" s="7">
        <v>122.29810000000001</v>
      </c>
      <c r="K31" s="7">
        <v>125.07079</v>
      </c>
      <c r="L31" s="7">
        <v>132.13434000000001</v>
      </c>
      <c r="M31" s="7">
        <v>138.29521</v>
      </c>
      <c r="N31" s="7">
        <v>141.98140000000001</v>
      </c>
      <c r="O31" s="7">
        <v>144.3937</v>
      </c>
      <c r="P31" s="7">
        <v>148.10601</v>
      </c>
      <c r="Q31" s="7">
        <v>151.16716</v>
      </c>
      <c r="R31" s="7">
        <v>159.52623</v>
      </c>
      <c r="S31" s="7">
        <v>164.59134</v>
      </c>
      <c r="T31" s="7">
        <v>170.47952000000001</v>
      </c>
      <c r="U31" s="7">
        <v>176.59075000000001</v>
      </c>
      <c r="V31" s="7">
        <v>181.37053</v>
      </c>
      <c r="W31" s="7">
        <v>188.07702</v>
      </c>
      <c r="X31" s="7">
        <v>194.96852999999999</v>
      </c>
      <c r="Y31" s="7">
        <v>201.46162000000001</v>
      </c>
      <c r="Z31" s="7">
        <v>205.17997</v>
      </c>
      <c r="AA31" s="7">
        <v>210.61243999999999</v>
      </c>
      <c r="AB31" s="7">
        <v>223.05806000000001</v>
      </c>
      <c r="AC31" s="7">
        <v>232.81809999999999</v>
      </c>
      <c r="AD31" s="7">
        <v>242.20356000000001</v>
      </c>
      <c r="AE31" s="7">
        <v>259.49468000000002</v>
      </c>
      <c r="AF31" s="7">
        <v>282.88636000000002</v>
      </c>
      <c r="AG31" s="7">
        <v>305.03388999999999</v>
      </c>
      <c r="AH31" s="7">
        <v>318.43052999999998</v>
      </c>
      <c r="AI31" s="7">
        <v>334.40987999999999</v>
      </c>
      <c r="AJ31" s="7">
        <v>348.40586000000002</v>
      </c>
      <c r="AK31" s="7">
        <v>368.08904999999999</v>
      </c>
      <c r="AL31" s="26"/>
    </row>
    <row r="32" spans="1:38" ht="13.9" customHeight="1">
      <c r="A32" s="27" t="s">
        <v>63</v>
      </c>
      <c r="B32" s="28" t="s">
        <v>64</v>
      </c>
      <c r="C32" s="7">
        <v>243.05322200000001</v>
      </c>
      <c r="D32" s="7">
        <v>243.51244199999999</v>
      </c>
      <c r="E32" s="7">
        <v>246.51904200000001</v>
      </c>
      <c r="F32" s="7">
        <v>264.50338199999999</v>
      </c>
      <c r="G32" s="7">
        <v>273.030822</v>
      </c>
      <c r="H32" s="7">
        <v>277.601022</v>
      </c>
      <c r="I32" s="7">
        <v>292.58617199999998</v>
      </c>
      <c r="J32" s="7">
        <v>295.06245200000001</v>
      </c>
      <c r="K32" s="7">
        <v>312.43228199999999</v>
      </c>
      <c r="L32" s="7">
        <v>321.06910199999999</v>
      </c>
      <c r="M32" s="7">
        <v>326.91357199999999</v>
      </c>
      <c r="N32" s="7">
        <v>329.571212</v>
      </c>
      <c r="O32" s="7">
        <v>332.53648700000002</v>
      </c>
      <c r="P32" s="7">
        <v>335.992367</v>
      </c>
      <c r="Q32" s="7">
        <v>345.09868699999998</v>
      </c>
      <c r="R32" s="7">
        <v>359.498942</v>
      </c>
      <c r="S32" s="7">
        <v>365.19801200000001</v>
      </c>
      <c r="T32" s="7">
        <v>373.46698199999997</v>
      </c>
      <c r="U32" s="7">
        <v>378.435202</v>
      </c>
      <c r="V32" s="7">
        <v>382.363022</v>
      </c>
      <c r="W32" s="7">
        <v>393.65145200000001</v>
      </c>
      <c r="X32" s="7">
        <v>403.40675199999998</v>
      </c>
      <c r="Y32" s="7">
        <v>410.05322699999999</v>
      </c>
      <c r="Z32" s="7">
        <v>427.10709700000001</v>
      </c>
      <c r="AA32" s="7">
        <v>445.86028700000003</v>
      </c>
      <c r="AB32" s="7">
        <v>455.68851699999999</v>
      </c>
      <c r="AC32" s="7">
        <v>474.12992700000001</v>
      </c>
      <c r="AD32" s="7">
        <v>485.92343799999998</v>
      </c>
      <c r="AE32" s="7">
        <v>502.13853799999998</v>
      </c>
      <c r="AF32" s="7">
        <v>518.927504</v>
      </c>
      <c r="AG32" s="7">
        <v>537.769724</v>
      </c>
      <c r="AH32" s="7">
        <v>557.629594</v>
      </c>
      <c r="AI32" s="7">
        <v>573.63344400000005</v>
      </c>
      <c r="AJ32" s="7">
        <v>592.24423400000001</v>
      </c>
      <c r="AK32" s="7">
        <v>611.22984399999996</v>
      </c>
      <c r="AL32" s="26"/>
    </row>
    <row r="33" spans="1:38" ht="13.9" customHeight="1">
      <c r="A33" s="27" t="s">
        <v>65</v>
      </c>
      <c r="B33" s="28" t="s">
        <v>66</v>
      </c>
      <c r="C33" s="7">
        <v>45.717300000000002</v>
      </c>
      <c r="D33" s="7">
        <v>46.588099999999997</v>
      </c>
      <c r="E33" s="7">
        <v>47.182899999999997</v>
      </c>
      <c r="F33" s="7">
        <v>51.684399999999997</v>
      </c>
      <c r="G33" s="7">
        <v>52.220700000000001</v>
      </c>
      <c r="H33" s="7">
        <v>56.5991</v>
      </c>
      <c r="I33" s="7">
        <v>57.850990000000003</v>
      </c>
      <c r="J33" s="7">
        <v>58.628889999999998</v>
      </c>
      <c r="K33" s="7">
        <v>59.471089999999997</v>
      </c>
      <c r="L33" s="7">
        <v>60.213189999999997</v>
      </c>
      <c r="M33" s="7">
        <v>65.63409</v>
      </c>
      <c r="N33" s="7">
        <v>67.09939</v>
      </c>
      <c r="O33" s="7">
        <v>68.016260000000003</v>
      </c>
      <c r="P33" s="7">
        <v>69.057190000000006</v>
      </c>
      <c r="Q33" s="7">
        <v>70.428600000000003</v>
      </c>
      <c r="R33" s="7">
        <v>72.268730000000005</v>
      </c>
      <c r="S33" s="7">
        <v>89.525180000000006</v>
      </c>
      <c r="T33" s="7">
        <v>92.216269999999994</v>
      </c>
      <c r="U33" s="7">
        <v>94.744649999999993</v>
      </c>
      <c r="V33" s="7">
        <v>99.85924</v>
      </c>
      <c r="W33" s="7">
        <v>101.46068</v>
      </c>
      <c r="X33" s="7">
        <v>104.48396</v>
      </c>
      <c r="Y33" s="7">
        <v>107.86471</v>
      </c>
      <c r="Z33" s="7">
        <v>111.42447</v>
      </c>
      <c r="AA33" s="7">
        <v>114.92081</v>
      </c>
      <c r="AB33" s="7">
        <v>117.41941</v>
      </c>
      <c r="AC33" s="7">
        <v>122.28572</v>
      </c>
      <c r="AD33" s="7">
        <v>144.76603</v>
      </c>
      <c r="AE33" s="7">
        <v>149.97578999999999</v>
      </c>
      <c r="AF33" s="7">
        <v>157.36011999999999</v>
      </c>
      <c r="AG33" s="7">
        <v>163.17448999999999</v>
      </c>
      <c r="AH33" s="7">
        <v>171.07142999999999</v>
      </c>
      <c r="AI33" s="7">
        <v>182.65919</v>
      </c>
      <c r="AJ33" s="7">
        <v>195.22300999999999</v>
      </c>
      <c r="AK33" s="7">
        <v>204.81496999999999</v>
      </c>
      <c r="AL33" s="26"/>
    </row>
    <row r="34" spans="1:38" ht="13.9" customHeight="1">
      <c r="A34" s="27" t="s">
        <v>67</v>
      </c>
      <c r="B34" s="28" t="s">
        <v>68</v>
      </c>
      <c r="C34" s="7">
        <v>15.029310000000001</v>
      </c>
      <c r="D34" s="7">
        <v>15.336309999999999</v>
      </c>
      <c r="E34" s="7">
        <v>15.51131</v>
      </c>
      <c r="F34" s="7">
        <v>15.92811</v>
      </c>
      <c r="G34" s="7">
        <v>16.763210000000001</v>
      </c>
      <c r="H34" s="7">
        <v>17.895209999999999</v>
      </c>
      <c r="I34" s="7">
        <v>18.898109999999999</v>
      </c>
      <c r="J34" s="7">
        <v>19.147110000000001</v>
      </c>
      <c r="K34" s="7">
        <v>19.65211</v>
      </c>
      <c r="L34" s="7">
        <v>20.27721</v>
      </c>
      <c r="M34" s="7">
        <v>21.10191</v>
      </c>
      <c r="N34" s="7">
        <v>21.625409999999999</v>
      </c>
      <c r="O34" s="7">
        <v>22.156210000000002</v>
      </c>
      <c r="P34" s="7">
        <v>22.627610000000001</v>
      </c>
      <c r="Q34" s="7">
        <v>24.504809999999999</v>
      </c>
      <c r="R34" s="7">
        <v>25.629940000000001</v>
      </c>
      <c r="S34" s="7">
        <v>39.535980000000002</v>
      </c>
      <c r="T34" s="7">
        <v>41.096469999999997</v>
      </c>
      <c r="U34" s="7">
        <v>41.782060000000001</v>
      </c>
      <c r="V34" s="7">
        <v>43.173479999999998</v>
      </c>
      <c r="W34" s="7">
        <v>44.895960000000002</v>
      </c>
      <c r="X34" s="7">
        <v>45.365549999999999</v>
      </c>
      <c r="Y34" s="7">
        <v>47.412880000000001</v>
      </c>
      <c r="Z34" s="7">
        <v>49.415900000000001</v>
      </c>
      <c r="AA34" s="7">
        <v>51.417499999999997</v>
      </c>
      <c r="AB34" s="7">
        <v>54.028919999999999</v>
      </c>
      <c r="AC34" s="7">
        <v>55.81073</v>
      </c>
      <c r="AD34" s="7">
        <v>57.583260000000003</v>
      </c>
      <c r="AE34" s="7">
        <v>61.802259999999997</v>
      </c>
      <c r="AF34" s="7">
        <v>65.269859999999994</v>
      </c>
      <c r="AG34" s="7">
        <v>68.788589999999999</v>
      </c>
      <c r="AH34" s="7">
        <v>73.772930000000002</v>
      </c>
      <c r="AI34" s="7">
        <v>79.34299</v>
      </c>
      <c r="AJ34" s="7">
        <v>84.635149999999996</v>
      </c>
      <c r="AK34" s="7">
        <v>88.791229999999999</v>
      </c>
      <c r="AL34" s="26"/>
    </row>
    <row r="35" spans="1:38" ht="13.9" customHeight="1">
      <c r="A35" s="27" t="s">
        <v>69</v>
      </c>
      <c r="B35" s="28" t="s">
        <v>70</v>
      </c>
      <c r="C35" s="7">
        <v>25.863040000000002</v>
      </c>
      <c r="D35" s="7">
        <v>26.04954</v>
      </c>
      <c r="E35" s="7">
        <v>26.22024</v>
      </c>
      <c r="F35" s="7">
        <v>26.527539999999998</v>
      </c>
      <c r="G35" s="7">
        <v>27.757339999999999</v>
      </c>
      <c r="H35" s="7">
        <v>28.191079999999999</v>
      </c>
      <c r="I35" s="7">
        <v>28.617180000000001</v>
      </c>
      <c r="J35" s="7">
        <v>29.402229999999999</v>
      </c>
      <c r="K35" s="7">
        <v>29.929600000000001</v>
      </c>
      <c r="L35" s="7">
        <v>30.238700000000001</v>
      </c>
      <c r="M35" s="7">
        <v>30.6768</v>
      </c>
      <c r="N35" s="7">
        <v>32.147269999999999</v>
      </c>
      <c r="O35" s="7">
        <v>32.866720000000001</v>
      </c>
      <c r="P35" s="7">
        <v>33.157020000000003</v>
      </c>
      <c r="Q35" s="7">
        <v>33.903820000000003</v>
      </c>
      <c r="R35" s="7">
        <v>35.644930000000002</v>
      </c>
      <c r="S35" s="7">
        <v>36.764809999999997</v>
      </c>
      <c r="T35" s="7">
        <v>38.35783</v>
      </c>
      <c r="U35" s="7">
        <v>39.635069999999999</v>
      </c>
      <c r="V35" s="7">
        <v>42.42774</v>
      </c>
      <c r="W35" s="7">
        <v>43.864750000000001</v>
      </c>
      <c r="X35" s="7">
        <v>47.162309999999998</v>
      </c>
      <c r="Y35" s="7">
        <v>51.08831</v>
      </c>
      <c r="Z35" s="7">
        <v>57.54654</v>
      </c>
      <c r="AA35" s="7">
        <v>61.697009999999999</v>
      </c>
      <c r="AB35" s="7">
        <v>66.070080000000004</v>
      </c>
      <c r="AC35" s="7">
        <v>70.639899999999997</v>
      </c>
      <c r="AD35" s="7">
        <v>81.854519999999994</v>
      </c>
      <c r="AE35" s="7">
        <v>86.480400000000003</v>
      </c>
      <c r="AF35" s="7">
        <v>93.048000000000002</v>
      </c>
      <c r="AG35" s="7">
        <v>97.920860000000005</v>
      </c>
      <c r="AH35" s="7">
        <v>104.70740000000001</v>
      </c>
      <c r="AI35" s="7">
        <v>111.68804</v>
      </c>
      <c r="AJ35" s="7">
        <v>126.94888</v>
      </c>
      <c r="AK35" s="7">
        <v>132.60281000000001</v>
      </c>
      <c r="AL35" s="26"/>
    </row>
    <row r="36" spans="1:38" ht="13.9" customHeight="1">
      <c r="A36" s="27" t="s">
        <v>71</v>
      </c>
      <c r="B36" s="28" t="s">
        <v>72</v>
      </c>
      <c r="C36" s="7">
        <v>198.40137999999999</v>
      </c>
      <c r="D36" s="7">
        <v>198.57848000000001</v>
      </c>
      <c r="E36" s="7">
        <v>198.62708000000001</v>
      </c>
      <c r="F36" s="7">
        <v>215.91498000000001</v>
      </c>
      <c r="G36" s="7">
        <v>226.71727999999999</v>
      </c>
      <c r="H36" s="7">
        <v>238.19388000000001</v>
      </c>
      <c r="I36" s="7">
        <v>245.80440999999999</v>
      </c>
      <c r="J36" s="7">
        <v>247.49012999999999</v>
      </c>
      <c r="K36" s="7">
        <v>248.94386</v>
      </c>
      <c r="L36" s="7">
        <v>259.86950999999999</v>
      </c>
      <c r="M36" s="7">
        <v>262.45562999999999</v>
      </c>
      <c r="N36" s="7">
        <v>263.20717000000002</v>
      </c>
      <c r="O36" s="7">
        <v>264.62443000000002</v>
      </c>
      <c r="P36" s="7">
        <v>266.23318</v>
      </c>
      <c r="Q36" s="7">
        <v>267.20469000000003</v>
      </c>
      <c r="R36" s="7">
        <v>270.49245000000002</v>
      </c>
      <c r="S36" s="7">
        <v>272.40212000000002</v>
      </c>
      <c r="T36" s="7">
        <v>275.76835999999997</v>
      </c>
      <c r="U36" s="7">
        <v>288.83337999999998</v>
      </c>
      <c r="V36" s="7">
        <v>306.27393000000001</v>
      </c>
      <c r="W36" s="7">
        <v>317.43166000000002</v>
      </c>
      <c r="X36" s="7">
        <v>329.98178000000001</v>
      </c>
      <c r="Y36" s="7">
        <v>335.91701</v>
      </c>
      <c r="Z36" s="7">
        <v>345.58469000000002</v>
      </c>
      <c r="AA36" s="7">
        <v>359.27717999999999</v>
      </c>
      <c r="AB36" s="7">
        <v>369.55466000000001</v>
      </c>
      <c r="AC36" s="7">
        <v>384.09584999999998</v>
      </c>
      <c r="AD36" s="7">
        <v>401.89515999999998</v>
      </c>
      <c r="AE36" s="7">
        <v>422.72143</v>
      </c>
      <c r="AF36" s="7">
        <v>432.38720000000001</v>
      </c>
      <c r="AG36" s="7">
        <v>455.78404999999998</v>
      </c>
      <c r="AH36" s="7">
        <v>464.99788000000001</v>
      </c>
      <c r="AI36" s="7">
        <v>481.72286000000003</v>
      </c>
      <c r="AJ36" s="7">
        <v>501.64359000000002</v>
      </c>
      <c r="AK36" s="7">
        <v>510.80642</v>
      </c>
      <c r="AL36" s="26"/>
    </row>
    <row r="37" spans="1:38" ht="13.9" customHeight="1">
      <c r="A37" s="27" t="s">
        <v>73</v>
      </c>
      <c r="B37" s="28" t="s">
        <v>74</v>
      </c>
      <c r="C37" s="7">
        <v>142.15180599999999</v>
      </c>
      <c r="D37" s="7">
        <v>144.96982600000001</v>
      </c>
      <c r="E37" s="7">
        <v>146.56812600000001</v>
      </c>
      <c r="F37" s="7">
        <v>150.64964599999999</v>
      </c>
      <c r="G37" s="7">
        <v>160.546716</v>
      </c>
      <c r="H37" s="7">
        <v>175.93481600000001</v>
      </c>
      <c r="I37" s="7">
        <v>177.20407599999999</v>
      </c>
      <c r="J37" s="7">
        <v>185.11561599999999</v>
      </c>
      <c r="K37" s="7">
        <v>187.14480599999999</v>
      </c>
      <c r="L37" s="7">
        <v>188.62412599999999</v>
      </c>
      <c r="M37" s="7">
        <v>192.752476</v>
      </c>
      <c r="N37" s="7">
        <v>196.14809600000001</v>
      </c>
      <c r="O37" s="7">
        <v>198.190236</v>
      </c>
      <c r="P37" s="7">
        <v>200.48979600000001</v>
      </c>
      <c r="Q37" s="7">
        <v>204.24026599999999</v>
      </c>
      <c r="R37" s="7">
        <v>212.93096600000001</v>
      </c>
      <c r="S37" s="7">
        <v>220.57604599999999</v>
      </c>
      <c r="T37" s="7">
        <v>231.39739599999999</v>
      </c>
      <c r="U37" s="7">
        <v>241.34974600000001</v>
      </c>
      <c r="V37" s="7">
        <v>249.029966</v>
      </c>
      <c r="W37" s="7">
        <v>255.10012599999999</v>
      </c>
      <c r="X37" s="7">
        <v>262.72701599999999</v>
      </c>
      <c r="Y37" s="7">
        <v>273.47835600000002</v>
      </c>
      <c r="Z37" s="7">
        <v>286.17769600000003</v>
      </c>
      <c r="AA37" s="7">
        <v>290.80611599999997</v>
      </c>
      <c r="AB37" s="7">
        <v>296.66622599999999</v>
      </c>
      <c r="AC37" s="7">
        <v>313.79838599999999</v>
      </c>
      <c r="AD37" s="7">
        <v>317.30026600000002</v>
      </c>
      <c r="AE37" s="7">
        <v>329.73294600000003</v>
      </c>
      <c r="AF37" s="7">
        <v>334.90882099999999</v>
      </c>
      <c r="AG37" s="7">
        <v>356.84274099999999</v>
      </c>
      <c r="AH37" s="7">
        <v>377.35004099999998</v>
      </c>
      <c r="AI37" s="7">
        <v>391.606156</v>
      </c>
      <c r="AJ37" s="7">
        <v>402.92500100000001</v>
      </c>
      <c r="AK37" s="7">
        <v>411.51347099999998</v>
      </c>
      <c r="AL37" s="26"/>
    </row>
    <row r="38" spans="1:38" ht="13.9" customHeight="1">
      <c r="A38" s="27" t="s">
        <v>75</v>
      </c>
      <c r="B38" s="28" t="s">
        <v>76</v>
      </c>
      <c r="C38" s="7">
        <v>84.868510000000001</v>
      </c>
      <c r="D38" s="7">
        <v>85.348410000000001</v>
      </c>
      <c r="E38" s="7">
        <v>85.96651</v>
      </c>
      <c r="F38" s="7">
        <v>96.101010000000002</v>
      </c>
      <c r="G38" s="7">
        <v>104.52495999999999</v>
      </c>
      <c r="H38" s="7">
        <v>106.00936</v>
      </c>
      <c r="I38" s="7">
        <v>114.10330999999999</v>
      </c>
      <c r="J38" s="7">
        <v>115.00621</v>
      </c>
      <c r="K38" s="7">
        <v>117.00641</v>
      </c>
      <c r="L38" s="7">
        <v>118.64237</v>
      </c>
      <c r="M38" s="7">
        <v>129.1849</v>
      </c>
      <c r="N38" s="7">
        <v>131.4307</v>
      </c>
      <c r="O38" s="7">
        <v>134.25138999999999</v>
      </c>
      <c r="P38" s="7">
        <v>135.41148999999999</v>
      </c>
      <c r="Q38" s="7">
        <v>137.02736999999999</v>
      </c>
      <c r="R38" s="7">
        <v>140.50859</v>
      </c>
      <c r="S38" s="7">
        <v>148.29167000000001</v>
      </c>
      <c r="T38" s="7">
        <v>165.86530999999999</v>
      </c>
      <c r="U38" s="7">
        <v>168.52175</v>
      </c>
      <c r="V38" s="7">
        <v>175.83913000000001</v>
      </c>
      <c r="W38" s="7">
        <v>179.41056</v>
      </c>
      <c r="X38" s="7">
        <v>191.54086000000001</v>
      </c>
      <c r="Y38" s="7">
        <v>211.93917999999999</v>
      </c>
      <c r="Z38" s="7">
        <v>221.89559</v>
      </c>
      <c r="AA38" s="7">
        <v>227.26873000000001</v>
      </c>
      <c r="AB38" s="7">
        <v>238.64828</v>
      </c>
      <c r="AC38" s="7">
        <v>243.89402999999999</v>
      </c>
      <c r="AD38" s="7">
        <v>250.0658</v>
      </c>
      <c r="AE38" s="7">
        <v>261.17306000000002</v>
      </c>
      <c r="AF38" s="7">
        <v>270.33278000000001</v>
      </c>
      <c r="AG38" s="7">
        <v>280.73219</v>
      </c>
      <c r="AH38" s="7">
        <v>290.3492</v>
      </c>
      <c r="AI38" s="7">
        <v>304.71915000000001</v>
      </c>
      <c r="AJ38" s="7">
        <v>317.74677000000003</v>
      </c>
      <c r="AK38" s="7">
        <v>328.88454000000002</v>
      </c>
      <c r="AL38" s="26"/>
    </row>
    <row r="39" spans="1:38" ht="13.9" customHeight="1">
      <c r="A39" s="21"/>
      <c r="B39" s="23"/>
      <c r="C39" s="29"/>
      <c r="D39" s="30"/>
      <c r="E39" s="30"/>
      <c r="F39" s="31"/>
      <c r="G39" s="29"/>
      <c r="H39" s="30"/>
      <c r="I39" s="30"/>
      <c r="J39" s="31"/>
      <c r="K39" s="29"/>
      <c r="L39" s="30"/>
      <c r="M39" s="30"/>
      <c r="N39" s="31"/>
      <c r="O39" s="29"/>
      <c r="P39" s="30"/>
      <c r="Q39" s="30"/>
      <c r="R39" s="31"/>
      <c r="S39" s="29"/>
      <c r="T39" s="30"/>
      <c r="U39" s="30"/>
      <c r="V39" s="31"/>
      <c r="W39" s="29"/>
      <c r="X39" s="30"/>
      <c r="Y39" s="30"/>
      <c r="Z39" s="31"/>
      <c r="AA39" s="29"/>
      <c r="AB39" s="30"/>
      <c r="AC39" s="30"/>
      <c r="AD39" s="31"/>
      <c r="AE39" s="29"/>
      <c r="AF39" s="30"/>
      <c r="AG39" s="30"/>
      <c r="AH39" s="31"/>
      <c r="AI39" s="29"/>
      <c r="AJ39" s="30"/>
      <c r="AK39" s="30"/>
      <c r="AL39" s="31"/>
    </row>
    <row r="40" spans="1:38" ht="13.9" customHeight="1">
      <c r="A40" s="32" t="s">
        <v>14</v>
      </c>
      <c r="B40" s="33"/>
      <c r="C40" s="34">
        <f t="shared" ref="C40:AL40" si="1">SUM(C26:C38)</f>
        <v>1570.2139730000001</v>
      </c>
      <c r="D40" s="35">
        <f t="shared" si="1"/>
        <v>1595.824791</v>
      </c>
      <c r="E40" s="35">
        <f t="shared" si="1"/>
        <v>1618.9265910000001</v>
      </c>
      <c r="F40" s="36">
        <f t="shared" si="1"/>
        <v>1684.8513110000006</v>
      </c>
      <c r="G40" s="34">
        <f t="shared" si="1"/>
        <v>1748.3584510000003</v>
      </c>
      <c r="H40" s="35">
        <f t="shared" si="1"/>
        <v>1808.4257909999999</v>
      </c>
      <c r="I40" s="35">
        <f t="shared" si="1"/>
        <v>1859.8654409999999</v>
      </c>
      <c r="J40" s="36">
        <f t="shared" si="1"/>
        <v>1885.2374009999999</v>
      </c>
      <c r="K40" s="34">
        <f t="shared" si="1"/>
        <v>1925.3731009999999</v>
      </c>
      <c r="L40" s="35">
        <f t="shared" si="1"/>
        <v>1980.1798409999999</v>
      </c>
      <c r="M40" s="35">
        <f t="shared" si="1"/>
        <v>2056.151531</v>
      </c>
      <c r="N40" s="36">
        <f t="shared" si="1"/>
        <v>2088.3831709999999</v>
      </c>
      <c r="O40" s="34">
        <f t="shared" si="1"/>
        <v>2131.3297860000002</v>
      </c>
      <c r="P40" s="35">
        <f t="shared" si="1"/>
        <v>2176.1726060000005</v>
      </c>
      <c r="Q40" s="35">
        <f t="shared" si="1"/>
        <v>2221.4739059999993</v>
      </c>
      <c r="R40" s="36">
        <f t="shared" si="1"/>
        <v>2314.5423509999996</v>
      </c>
      <c r="S40" s="34">
        <f t="shared" si="1"/>
        <v>2462.0921310000003</v>
      </c>
      <c r="T40" s="35">
        <f t="shared" si="1"/>
        <v>2550.6629409999996</v>
      </c>
      <c r="U40" s="35">
        <f t="shared" si="1"/>
        <v>2655.0401609999999</v>
      </c>
      <c r="V40" s="36">
        <f t="shared" si="1"/>
        <v>2755.7577509999996</v>
      </c>
      <c r="W40" s="34">
        <f t="shared" si="1"/>
        <v>2873.4889010000002</v>
      </c>
      <c r="X40" s="35">
        <f t="shared" si="1"/>
        <v>2974.4202009999999</v>
      </c>
      <c r="Y40" s="35">
        <f t="shared" si="1"/>
        <v>3083.3395659999996</v>
      </c>
      <c r="Z40" s="36">
        <f t="shared" si="1"/>
        <v>3210.0113059999999</v>
      </c>
      <c r="AA40" s="34">
        <f t="shared" si="1"/>
        <v>3305.0228559999996</v>
      </c>
      <c r="AB40" s="35">
        <f t="shared" si="1"/>
        <v>3427.6870959999997</v>
      </c>
      <c r="AC40" s="35">
        <f t="shared" si="1"/>
        <v>3570.8553809999999</v>
      </c>
      <c r="AD40" s="36">
        <f t="shared" si="1"/>
        <v>3721.8632419999994</v>
      </c>
      <c r="AE40" s="34">
        <f t="shared" si="1"/>
        <v>3886.1378860000004</v>
      </c>
      <c r="AF40" s="35">
        <f t="shared" si="1"/>
        <v>4065.7598669999993</v>
      </c>
      <c r="AG40" s="35">
        <f t="shared" si="1"/>
        <v>4270.6806470000001</v>
      </c>
      <c r="AH40" s="36">
        <f t="shared" si="1"/>
        <v>4477.907756999999</v>
      </c>
      <c r="AI40" s="34">
        <f t="shared" si="1"/>
        <v>4665.5599220000004</v>
      </c>
      <c r="AJ40" s="35">
        <f t="shared" si="1"/>
        <v>4854.1216269999995</v>
      </c>
      <c r="AK40" s="35">
        <f t="shared" si="1"/>
        <v>5021.5356769999999</v>
      </c>
      <c r="AL40" s="36">
        <f t="shared" si="1"/>
        <v>0</v>
      </c>
    </row>
    <row r="42" spans="1:38" ht="13.9" customHeight="1">
      <c r="A42" s="4" t="s">
        <v>90</v>
      </c>
    </row>
  </sheetData>
  <mergeCells count="18">
    <mergeCell ref="W4:Z4"/>
    <mergeCell ref="AA4:AD4"/>
    <mergeCell ref="AE4:AH4"/>
    <mergeCell ref="AI4:AL4"/>
    <mergeCell ref="C23:F23"/>
    <mergeCell ref="G23:J23"/>
    <mergeCell ref="K23:N23"/>
    <mergeCell ref="O23:R23"/>
    <mergeCell ref="S23:V23"/>
    <mergeCell ref="W23:Z23"/>
    <mergeCell ref="AA23:AD23"/>
    <mergeCell ref="AE23:AH23"/>
    <mergeCell ref="AI23:AL23"/>
    <mergeCell ref="C4:F4"/>
    <mergeCell ref="G4:J4"/>
    <mergeCell ref="K4:N4"/>
    <mergeCell ref="O4:R4"/>
    <mergeCell ref="S4:V4"/>
  </mergeCells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5"/>
  <sheetViews>
    <sheetView zoomScaleNormal="100" workbookViewId="0">
      <selection activeCell="E2" sqref="E2"/>
    </sheetView>
  </sheetViews>
  <sheetFormatPr baseColWidth="10" defaultColWidth="10.5" defaultRowHeight="13.9" customHeight="1"/>
  <cols>
    <col min="1" max="1" width="26.1640625" style="4" customWidth="1"/>
    <col min="2" max="2" width="6.1640625" style="4" customWidth="1"/>
    <col min="3" max="1023" width="10.4140625" style="4" customWidth="1"/>
    <col min="1024" max="1024" width="10.83203125" style="4" customWidth="1"/>
  </cols>
  <sheetData>
    <row r="1" spans="1:38" ht="22.75" customHeight="1">
      <c r="A1" s="5" t="s">
        <v>91</v>
      </c>
    </row>
    <row r="4" spans="1:38" ht="13.9" customHeight="1">
      <c r="C4" s="3">
        <v>2017</v>
      </c>
      <c r="D4" s="3"/>
      <c r="E4" s="3"/>
      <c r="F4" s="3"/>
      <c r="G4" s="3">
        <v>2018</v>
      </c>
      <c r="H4" s="3"/>
      <c r="I4" s="3"/>
      <c r="J4" s="3"/>
      <c r="K4" s="3">
        <v>2019</v>
      </c>
      <c r="L4" s="3"/>
      <c r="M4" s="3"/>
      <c r="N4" s="3"/>
      <c r="O4" s="3">
        <v>2020</v>
      </c>
      <c r="P4" s="3"/>
      <c r="Q4" s="3"/>
      <c r="R4" s="3"/>
      <c r="S4" s="3">
        <v>2021</v>
      </c>
      <c r="T4" s="3"/>
      <c r="U4" s="3"/>
      <c r="V4" s="3"/>
      <c r="W4" s="3">
        <v>2022</v>
      </c>
      <c r="X4" s="3"/>
      <c r="Y4" s="3"/>
      <c r="Z4" s="3"/>
      <c r="AA4" s="3">
        <v>2023</v>
      </c>
      <c r="AB4" s="3"/>
      <c r="AC4" s="3"/>
      <c r="AD4" s="3"/>
      <c r="AE4" s="3">
        <v>2024</v>
      </c>
      <c r="AF4" s="3"/>
      <c r="AG4" s="3"/>
      <c r="AH4" s="3"/>
      <c r="AI4" s="3">
        <v>2025</v>
      </c>
      <c r="AJ4" s="3"/>
      <c r="AK4" s="3"/>
      <c r="AL4" s="3"/>
    </row>
    <row r="5" spans="1:38" ht="13.9" customHeight="1">
      <c r="A5" s="4" t="s">
        <v>92</v>
      </c>
      <c r="C5" s="15" t="s">
        <v>80</v>
      </c>
      <c r="D5" s="16" t="s">
        <v>81</v>
      </c>
      <c r="E5" s="16" t="s">
        <v>82</v>
      </c>
      <c r="F5" s="17" t="s">
        <v>83</v>
      </c>
      <c r="G5" s="15" t="s">
        <v>80</v>
      </c>
      <c r="H5" s="16" t="s">
        <v>81</v>
      </c>
      <c r="I5" s="16" t="s">
        <v>82</v>
      </c>
      <c r="J5" s="17" t="s">
        <v>83</v>
      </c>
      <c r="K5" s="15" t="s">
        <v>80</v>
      </c>
      <c r="L5" s="16" t="s">
        <v>81</v>
      </c>
      <c r="M5" s="16" t="s">
        <v>82</v>
      </c>
      <c r="N5" s="17" t="s">
        <v>83</v>
      </c>
      <c r="O5" s="18" t="s">
        <v>80</v>
      </c>
      <c r="P5" s="19" t="s">
        <v>81</v>
      </c>
      <c r="Q5" s="19" t="s">
        <v>82</v>
      </c>
      <c r="R5" s="20" t="s">
        <v>83</v>
      </c>
      <c r="S5" s="18" t="s">
        <v>80</v>
      </c>
      <c r="T5" s="19" t="s">
        <v>81</v>
      </c>
      <c r="U5" s="19" t="s">
        <v>82</v>
      </c>
      <c r="V5" s="20" t="s">
        <v>83</v>
      </c>
      <c r="W5" s="18" t="s">
        <v>80</v>
      </c>
      <c r="X5" s="19" t="s">
        <v>81</v>
      </c>
      <c r="Y5" s="19" t="s">
        <v>82</v>
      </c>
      <c r="Z5" s="20" t="s">
        <v>83</v>
      </c>
      <c r="AA5" s="18" t="s">
        <v>80</v>
      </c>
      <c r="AB5" s="19" t="s">
        <v>81</v>
      </c>
      <c r="AC5" s="19" t="s">
        <v>82</v>
      </c>
      <c r="AD5" s="20" t="s">
        <v>83</v>
      </c>
      <c r="AE5" s="18" t="s">
        <v>80</v>
      </c>
      <c r="AF5" s="19" t="s">
        <v>81</v>
      </c>
      <c r="AG5" s="19" t="s">
        <v>82</v>
      </c>
      <c r="AH5" s="20" t="s">
        <v>83</v>
      </c>
      <c r="AI5" s="18" t="s">
        <v>80</v>
      </c>
      <c r="AJ5" s="19" t="s">
        <v>81</v>
      </c>
      <c r="AK5" s="19" t="s">
        <v>82</v>
      </c>
      <c r="AL5" s="20" t="s">
        <v>83</v>
      </c>
    </row>
    <row r="6" spans="1:38" ht="13.9" customHeight="1">
      <c r="C6" s="21"/>
      <c r="D6" s="22"/>
      <c r="E6" s="22"/>
      <c r="F6" s="23"/>
      <c r="G6" s="21"/>
      <c r="H6" s="22"/>
      <c r="I6" s="22"/>
      <c r="J6" s="23"/>
      <c r="K6" s="21"/>
      <c r="L6" s="22"/>
      <c r="M6" s="22"/>
      <c r="N6" s="23"/>
      <c r="O6" s="21"/>
      <c r="P6" s="22"/>
      <c r="Q6" s="22"/>
      <c r="R6" s="23"/>
      <c r="S6" s="21"/>
      <c r="T6" s="22"/>
      <c r="U6" s="22"/>
      <c r="V6" s="23"/>
      <c r="W6" s="21"/>
      <c r="X6" s="22"/>
      <c r="Y6" s="22"/>
      <c r="Z6" s="23"/>
      <c r="AA6" s="21"/>
      <c r="AB6" s="22"/>
      <c r="AC6" s="22"/>
      <c r="AD6" s="23"/>
      <c r="AE6" s="21"/>
      <c r="AF6" s="22"/>
      <c r="AG6" s="22"/>
      <c r="AH6" s="23"/>
      <c r="AI6" s="21"/>
      <c r="AJ6" s="22"/>
      <c r="AK6" s="22"/>
      <c r="AL6" s="23"/>
    </row>
    <row r="7" spans="1:38" ht="13.9" customHeight="1">
      <c r="A7" s="43" t="s">
        <v>50</v>
      </c>
      <c r="B7" s="44" t="s">
        <v>51</v>
      </c>
      <c r="C7" s="45">
        <v>0.81899999999999995</v>
      </c>
      <c r="D7" s="4">
        <v>0.81899999999999995</v>
      </c>
      <c r="E7" s="4">
        <v>0.81899999999999995</v>
      </c>
      <c r="F7" s="46">
        <v>0.81899999999999995</v>
      </c>
      <c r="G7" s="4">
        <v>0.81899999999999995</v>
      </c>
      <c r="H7" s="4">
        <v>0.81899999999999995</v>
      </c>
      <c r="I7" s="4">
        <v>0.81899999999999995</v>
      </c>
      <c r="J7" s="4">
        <v>0.81899999999999995</v>
      </c>
      <c r="K7" s="45">
        <v>0.81899999999999995</v>
      </c>
      <c r="L7" s="4">
        <v>0.81899999999999995</v>
      </c>
      <c r="M7" s="4">
        <v>0.81899999999999995</v>
      </c>
      <c r="N7" s="46">
        <v>0.81899999999999995</v>
      </c>
      <c r="O7" s="45">
        <v>0.81899999999999995</v>
      </c>
      <c r="P7" s="4">
        <v>0.81899999999999995</v>
      </c>
      <c r="Q7" s="4">
        <v>0.81899999999999995</v>
      </c>
      <c r="R7" s="46">
        <v>0.81899999999999995</v>
      </c>
      <c r="S7" s="45">
        <v>0.81899999999999995</v>
      </c>
      <c r="T7" s="4">
        <v>0.81899999999999995</v>
      </c>
      <c r="U7" s="4">
        <v>0.81899999999999995</v>
      </c>
      <c r="V7" s="46">
        <v>0.81899999999999995</v>
      </c>
      <c r="W7" s="45">
        <v>0.81899999999999995</v>
      </c>
      <c r="X7" s="4">
        <v>0.81899999999999995</v>
      </c>
      <c r="Y7" s="4">
        <v>0.81899999999999995</v>
      </c>
      <c r="Z7" s="46">
        <v>0.88400000000000001</v>
      </c>
      <c r="AA7" s="45">
        <v>0.88400000000000001</v>
      </c>
      <c r="AB7" s="4">
        <v>0.88400000000000001</v>
      </c>
      <c r="AC7" s="4">
        <v>0.88400000000000001</v>
      </c>
      <c r="AD7" s="46">
        <v>0.88400000000000001</v>
      </c>
      <c r="AE7" s="45">
        <v>0.88400000000000001</v>
      </c>
      <c r="AF7" s="4">
        <v>0.88400000000000001</v>
      </c>
      <c r="AG7" s="4">
        <v>0.88400000000000001</v>
      </c>
      <c r="AH7" s="46">
        <v>0.88</v>
      </c>
      <c r="AI7" s="45">
        <v>0.88400000000000001</v>
      </c>
      <c r="AJ7" s="47">
        <v>0.88400000000000001</v>
      </c>
      <c r="AK7" s="4">
        <v>0.88400000000000001</v>
      </c>
      <c r="AL7" s="46"/>
    </row>
    <row r="8" spans="1:38" ht="13.9" customHeight="1">
      <c r="A8" s="48" t="s">
        <v>53</v>
      </c>
      <c r="B8" s="49" t="s">
        <v>54</v>
      </c>
      <c r="C8" s="45">
        <v>2.2109999999999999</v>
      </c>
      <c r="D8" s="4">
        <v>2.2109999999999999</v>
      </c>
      <c r="E8" s="4">
        <v>2.2109999999999999</v>
      </c>
      <c r="F8" s="46">
        <v>2.2109999999999999</v>
      </c>
      <c r="G8" s="4">
        <v>2.2109999999999999</v>
      </c>
      <c r="H8" s="4">
        <v>2.2109999999999999</v>
      </c>
      <c r="I8" s="4">
        <v>2.2109999999999999</v>
      </c>
      <c r="J8" s="4">
        <v>2.2109999999999999</v>
      </c>
      <c r="K8" s="45">
        <v>2.2109999999999999</v>
      </c>
      <c r="L8" s="4">
        <v>2.2109999999999999</v>
      </c>
      <c r="M8" s="4">
        <v>2.2109999999999999</v>
      </c>
      <c r="N8" s="46">
        <v>2.2109999999999999</v>
      </c>
      <c r="O8" s="45">
        <v>2.2109999999999999</v>
      </c>
      <c r="P8" s="4">
        <v>2.2109999999999999</v>
      </c>
      <c r="Q8" s="4">
        <v>2.2109999999999999</v>
      </c>
      <c r="R8" s="46">
        <v>2.21</v>
      </c>
      <c r="S8" s="45">
        <v>2.21</v>
      </c>
      <c r="T8" s="4">
        <v>2.21</v>
      </c>
      <c r="U8" s="4">
        <v>2.21</v>
      </c>
      <c r="V8" s="46">
        <v>2.21</v>
      </c>
      <c r="W8" s="45">
        <v>2.21</v>
      </c>
      <c r="X8" s="4">
        <v>2.21</v>
      </c>
      <c r="Y8" s="4">
        <v>2.21</v>
      </c>
      <c r="Z8" s="4">
        <v>2.21</v>
      </c>
      <c r="AA8" s="45">
        <v>2.7</v>
      </c>
      <c r="AB8" s="4">
        <v>2.7</v>
      </c>
      <c r="AC8" s="4">
        <v>2.7</v>
      </c>
      <c r="AD8" s="46">
        <v>2.7</v>
      </c>
      <c r="AE8" s="45">
        <v>2.7</v>
      </c>
      <c r="AF8" s="4">
        <v>2.7</v>
      </c>
      <c r="AG8" s="4">
        <v>2.7</v>
      </c>
      <c r="AH8" s="46">
        <v>2.7</v>
      </c>
      <c r="AI8" s="45">
        <v>2.2090000000000001</v>
      </c>
      <c r="AJ8" s="47">
        <v>2.2090000000000001</v>
      </c>
      <c r="AK8" s="4">
        <v>2.2090000000000001</v>
      </c>
      <c r="AL8" s="46"/>
    </row>
    <row r="9" spans="1:38" ht="13.9" customHeight="1">
      <c r="A9" s="48" t="s">
        <v>55</v>
      </c>
      <c r="B9" s="49" t="s">
        <v>56</v>
      </c>
      <c r="C9" s="45">
        <v>0.77</v>
      </c>
      <c r="D9" s="4">
        <v>0.77</v>
      </c>
      <c r="E9" s="4">
        <v>0.77</v>
      </c>
      <c r="F9" s="46">
        <v>1.02</v>
      </c>
      <c r="G9" s="4">
        <v>1.02</v>
      </c>
      <c r="H9" s="4">
        <v>1.02</v>
      </c>
      <c r="I9" s="4">
        <v>1.02</v>
      </c>
      <c r="J9" s="4">
        <v>1.5189999999999999</v>
      </c>
      <c r="K9" s="45">
        <v>1.4890000000000001</v>
      </c>
      <c r="L9" s="4">
        <v>1.4890000000000001</v>
      </c>
      <c r="M9" s="4">
        <v>1.5189999999999999</v>
      </c>
      <c r="N9" s="46">
        <v>1.5189999999999999</v>
      </c>
      <c r="O9" s="45">
        <v>1.5189999999999999</v>
      </c>
      <c r="P9" s="4">
        <v>1.5189999999999999</v>
      </c>
      <c r="Q9" s="4">
        <v>1.986</v>
      </c>
      <c r="R9" s="46">
        <v>1.986</v>
      </c>
      <c r="S9" s="45">
        <v>1.986</v>
      </c>
      <c r="T9" s="4">
        <v>1.986</v>
      </c>
      <c r="U9" s="4">
        <v>1.986</v>
      </c>
      <c r="V9" s="46">
        <v>1.986</v>
      </c>
      <c r="W9" s="45">
        <v>1.986</v>
      </c>
      <c r="X9" s="4">
        <v>1.986</v>
      </c>
      <c r="Y9" s="4">
        <v>1.986</v>
      </c>
      <c r="Z9" s="4">
        <v>1.986</v>
      </c>
      <c r="AA9" s="45">
        <v>1.986</v>
      </c>
      <c r="AB9" s="4">
        <v>1.986</v>
      </c>
      <c r="AC9" s="4">
        <v>2.1560000000000001</v>
      </c>
      <c r="AD9" s="46">
        <v>2.1785999999999999</v>
      </c>
      <c r="AE9" s="45">
        <v>2.2389999999999999</v>
      </c>
      <c r="AF9" s="4">
        <v>2.2389999999999999</v>
      </c>
      <c r="AG9" s="4">
        <v>2.2389999999999999</v>
      </c>
      <c r="AH9" s="46">
        <v>2.2400000000000002</v>
      </c>
      <c r="AI9" s="45">
        <v>2.2389999999999999</v>
      </c>
      <c r="AJ9" s="47">
        <v>2.2389999999999999</v>
      </c>
      <c r="AK9" s="4">
        <v>2.2389999999999999</v>
      </c>
      <c r="AL9" s="46"/>
    </row>
    <row r="10" spans="1:38" ht="13.9" customHeight="1">
      <c r="A10" s="48" t="s">
        <v>57</v>
      </c>
      <c r="B10" s="49" t="s">
        <v>58</v>
      </c>
      <c r="C10" s="45">
        <v>1.4319999999999999</v>
      </c>
      <c r="D10" s="4">
        <v>1.4319999999999999</v>
      </c>
      <c r="E10" s="4">
        <v>1.4319999999999999</v>
      </c>
      <c r="F10" s="46">
        <v>3.452</v>
      </c>
      <c r="G10" s="4">
        <v>3.452</v>
      </c>
      <c r="H10" s="4">
        <v>3.452</v>
      </c>
      <c r="I10" s="4">
        <v>3.452</v>
      </c>
      <c r="J10" s="4">
        <v>3.452</v>
      </c>
      <c r="K10" s="45">
        <v>3.452</v>
      </c>
      <c r="L10" s="4">
        <v>3.452</v>
      </c>
      <c r="M10" s="4">
        <v>3.452</v>
      </c>
      <c r="N10" s="46">
        <v>3.452</v>
      </c>
      <c r="O10" s="45">
        <v>3.452</v>
      </c>
      <c r="P10" s="4">
        <v>2.02</v>
      </c>
      <c r="Q10" s="4">
        <v>2.02</v>
      </c>
      <c r="R10" s="46">
        <v>2.02</v>
      </c>
      <c r="S10" s="45">
        <v>2.02</v>
      </c>
      <c r="T10" s="4">
        <v>2.02</v>
      </c>
      <c r="U10" s="4">
        <v>2.02</v>
      </c>
      <c r="V10" s="46">
        <v>2.02</v>
      </c>
      <c r="W10" s="45">
        <v>2.02</v>
      </c>
      <c r="X10" s="4">
        <v>2.02</v>
      </c>
      <c r="Y10" s="4">
        <v>2.02</v>
      </c>
      <c r="Z10" s="4">
        <v>2.02</v>
      </c>
      <c r="AA10" s="45">
        <v>2.02</v>
      </c>
      <c r="AB10" s="4">
        <v>2.02</v>
      </c>
      <c r="AC10" s="4">
        <v>2.02</v>
      </c>
      <c r="AD10" s="46">
        <v>2.02</v>
      </c>
      <c r="AE10" s="45">
        <v>2.02</v>
      </c>
      <c r="AF10" s="4">
        <v>2.02</v>
      </c>
      <c r="AG10" s="4">
        <v>2.02</v>
      </c>
      <c r="AH10" s="46">
        <v>2.02</v>
      </c>
      <c r="AI10" s="45">
        <v>2.02</v>
      </c>
      <c r="AJ10" s="47">
        <v>2.02</v>
      </c>
      <c r="AK10" s="4">
        <v>2.02</v>
      </c>
      <c r="AL10" s="46"/>
    </row>
    <row r="11" spans="1:38" ht="13.9" customHeight="1">
      <c r="A11" s="48" t="s">
        <v>59</v>
      </c>
      <c r="B11" s="49" t="s">
        <v>60</v>
      </c>
      <c r="C11" s="45">
        <v>2.2370000000000001</v>
      </c>
      <c r="D11" s="4">
        <v>2.2370000000000001</v>
      </c>
      <c r="E11" s="4">
        <v>2.2370000000000001</v>
      </c>
      <c r="F11" s="46">
        <v>2.2370000000000001</v>
      </c>
      <c r="G11" s="4">
        <v>2.2370000000000001</v>
      </c>
      <c r="H11" s="4">
        <v>2.2370000000000001</v>
      </c>
      <c r="I11" s="4">
        <v>2.2370000000000001</v>
      </c>
      <c r="J11" s="4">
        <v>2.2370000000000001</v>
      </c>
      <c r="K11" s="45">
        <v>2.2370000000000001</v>
      </c>
      <c r="L11" s="4">
        <v>2.2370000000000001</v>
      </c>
      <c r="M11" s="4">
        <v>2.2370000000000001</v>
      </c>
      <c r="N11" s="46">
        <v>2.2370000000000001</v>
      </c>
      <c r="O11" s="45">
        <v>0.67100000000000004</v>
      </c>
      <c r="P11" s="4">
        <v>0.67100000000000004</v>
      </c>
      <c r="Q11" s="4">
        <v>0.67100000000000004</v>
      </c>
      <c r="R11" s="46">
        <v>0.67400000000000004</v>
      </c>
      <c r="S11" s="45">
        <v>0.67400000000000004</v>
      </c>
      <c r="T11" s="4">
        <v>0.67400000000000004</v>
      </c>
      <c r="U11" s="4">
        <v>0.67400000000000004</v>
      </c>
      <c r="V11" s="46">
        <v>0.67400000000000004</v>
      </c>
      <c r="W11" s="45">
        <v>0.67400000000000004</v>
      </c>
      <c r="X11" s="4">
        <v>0.67400000000000004</v>
      </c>
      <c r="Y11" s="4">
        <v>0.67400000000000004</v>
      </c>
      <c r="Z11" s="4">
        <v>0.67400000000000004</v>
      </c>
      <c r="AA11" s="45">
        <v>0.67400000000000004</v>
      </c>
      <c r="AB11" s="4">
        <v>0.67400000000000004</v>
      </c>
      <c r="AC11" s="4">
        <v>0.67400000000000004</v>
      </c>
      <c r="AD11" s="46">
        <v>0.67400000000000004</v>
      </c>
      <c r="AE11" s="45">
        <v>0.67400000000000004</v>
      </c>
      <c r="AF11" s="4">
        <v>0.67400000000000004</v>
      </c>
      <c r="AG11" s="4">
        <v>0.67400000000000004</v>
      </c>
      <c r="AH11" s="46">
        <v>0.67</v>
      </c>
      <c r="AI11" s="45">
        <v>0.67400000000000004</v>
      </c>
      <c r="AJ11" s="47">
        <v>0.67400000000000004</v>
      </c>
      <c r="AK11" s="4">
        <v>0.67400000000000004</v>
      </c>
      <c r="AL11" s="46"/>
    </row>
    <row r="12" spans="1:38" ht="13.9" customHeight="1">
      <c r="A12" s="48" t="s">
        <v>61</v>
      </c>
      <c r="B12" s="49" t="s">
        <v>62</v>
      </c>
      <c r="C12" s="45">
        <v>1.357</v>
      </c>
      <c r="D12" s="4">
        <v>1.357</v>
      </c>
      <c r="E12" s="4">
        <v>1.357</v>
      </c>
      <c r="F12" s="46">
        <v>2.2320000000000002</v>
      </c>
      <c r="G12" s="4">
        <v>2.2320000000000002</v>
      </c>
      <c r="H12" s="4">
        <v>2.2320000000000002</v>
      </c>
      <c r="I12" s="4">
        <v>2.2320000000000002</v>
      </c>
      <c r="J12" s="4">
        <v>2.2320000000000002</v>
      </c>
      <c r="K12" s="45">
        <v>2.2919999999999998</v>
      </c>
      <c r="L12" s="4">
        <v>2.2919999999999998</v>
      </c>
      <c r="M12" s="4">
        <v>2.3279999999999998</v>
      </c>
      <c r="N12" s="46">
        <v>2.3279999999999998</v>
      </c>
      <c r="O12" s="45">
        <v>2.3279999999999998</v>
      </c>
      <c r="P12" s="4">
        <v>2.3279999999999998</v>
      </c>
      <c r="Q12" s="4">
        <v>2.3279999999999998</v>
      </c>
      <c r="R12" s="46">
        <v>2.3279999999999998</v>
      </c>
      <c r="S12" s="45">
        <v>2.3279999999999998</v>
      </c>
      <c r="T12" s="4">
        <v>2.3279999999999998</v>
      </c>
      <c r="U12" s="4">
        <v>2.3279999999999998</v>
      </c>
      <c r="V12" s="46">
        <v>2.6579999999999999</v>
      </c>
      <c r="W12" s="45">
        <v>2.6579999999999999</v>
      </c>
      <c r="X12" s="4">
        <v>2.907</v>
      </c>
      <c r="Y12" s="4">
        <v>2.907</v>
      </c>
      <c r="Z12" s="4">
        <v>2.907</v>
      </c>
      <c r="AA12" s="45">
        <v>2.907</v>
      </c>
      <c r="AB12" s="4">
        <v>2.907</v>
      </c>
      <c r="AC12" s="4">
        <v>2.907</v>
      </c>
      <c r="AD12" s="46">
        <v>2.907</v>
      </c>
      <c r="AE12" s="45">
        <v>2.907</v>
      </c>
      <c r="AF12" s="4">
        <v>2.907</v>
      </c>
      <c r="AG12" s="4">
        <v>2.907</v>
      </c>
      <c r="AH12" s="46">
        <v>2.91</v>
      </c>
      <c r="AI12" s="45">
        <v>2.907</v>
      </c>
      <c r="AJ12" s="47">
        <v>2.907</v>
      </c>
      <c r="AK12" s="4">
        <v>2.907</v>
      </c>
      <c r="AL12" s="46"/>
    </row>
    <row r="13" spans="1:38" ht="13.9" customHeight="1">
      <c r="A13" s="48" t="s">
        <v>63</v>
      </c>
      <c r="B13" s="49" t="s">
        <v>64</v>
      </c>
      <c r="C13" s="45">
        <v>6.3250000000000002</v>
      </c>
      <c r="D13" s="4">
        <v>6.3250000000000002</v>
      </c>
      <c r="E13" s="4">
        <v>6.3250000000000002</v>
      </c>
      <c r="F13" s="46">
        <v>6.3250000000000002</v>
      </c>
      <c r="G13" s="4">
        <v>6.3250000000000002</v>
      </c>
      <c r="H13" s="4">
        <v>6.3250000000000002</v>
      </c>
      <c r="I13" s="4">
        <v>6.3250000000000002</v>
      </c>
      <c r="J13" s="4">
        <v>6.3250000000000002</v>
      </c>
      <c r="K13" s="45">
        <v>6.3250000000000002</v>
      </c>
      <c r="L13" s="4">
        <v>6.3250000000000002</v>
      </c>
      <c r="M13" s="4">
        <v>6.3250000000000002</v>
      </c>
      <c r="N13" s="46">
        <v>6.3250000000000002</v>
      </c>
      <c r="O13" s="45">
        <v>6.3250000000000002</v>
      </c>
      <c r="P13" s="4">
        <v>6.3250000000000002</v>
      </c>
      <c r="Q13" s="4">
        <v>6.3250000000000002</v>
      </c>
      <c r="R13" s="46">
        <v>6.3250000000000002</v>
      </c>
      <c r="S13" s="45">
        <v>6.3250000000000002</v>
      </c>
      <c r="T13" s="4">
        <v>6.3250000000000002</v>
      </c>
      <c r="U13" s="4">
        <v>6.3250000000000002</v>
      </c>
      <c r="V13" s="46">
        <v>6.3250000000000002</v>
      </c>
      <c r="W13" s="45">
        <v>6.3250000000000002</v>
      </c>
      <c r="X13" s="4">
        <v>6.3250000000000002</v>
      </c>
      <c r="Y13" s="4">
        <v>6.3250000000000002</v>
      </c>
      <c r="Z13" s="4">
        <v>6.3250000000000002</v>
      </c>
      <c r="AA13" s="45">
        <v>6.3250000000000002</v>
      </c>
      <c r="AB13" s="4">
        <v>6.3250000000000002</v>
      </c>
      <c r="AC13" s="4">
        <v>5.18</v>
      </c>
      <c r="AD13" s="46">
        <v>5.18</v>
      </c>
      <c r="AE13" s="45">
        <v>5.18</v>
      </c>
      <c r="AF13" s="4">
        <v>5.18</v>
      </c>
      <c r="AG13" s="4">
        <v>5.18</v>
      </c>
      <c r="AH13" s="46">
        <v>5.18</v>
      </c>
      <c r="AI13" s="45">
        <v>5.18</v>
      </c>
      <c r="AJ13" s="47">
        <v>5.18</v>
      </c>
      <c r="AK13" s="4">
        <v>5.18</v>
      </c>
      <c r="AL13" s="46"/>
    </row>
    <row r="14" spans="1:38" ht="13.9" customHeight="1">
      <c r="A14" s="48" t="s">
        <v>65</v>
      </c>
      <c r="B14" s="49" t="s">
        <v>66</v>
      </c>
      <c r="C14" s="45">
        <v>0.13500000000000001</v>
      </c>
      <c r="D14" s="4">
        <v>0.13500000000000001</v>
      </c>
      <c r="E14" s="4">
        <v>0.31900000000000001</v>
      </c>
      <c r="F14" s="46">
        <v>2.1190000000000002</v>
      </c>
      <c r="G14" s="4">
        <v>2.1190000000000002</v>
      </c>
      <c r="H14" s="4">
        <v>2.1190000000000002</v>
      </c>
      <c r="I14" s="4">
        <v>2.1190000000000002</v>
      </c>
      <c r="J14" s="4">
        <v>2.1190000000000002</v>
      </c>
      <c r="K14" s="45">
        <v>2.1190000000000002</v>
      </c>
      <c r="L14" s="4">
        <v>2.1190000000000002</v>
      </c>
      <c r="M14" s="4">
        <v>2.1190000000000002</v>
      </c>
      <c r="N14" s="46">
        <v>2.1190000000000002</v>
      </c>
      <c r="O14" s="45">
        <v>2.1190000000000002</v>
      </c>
      <c r="P14" s="4">
        <v>2.1190000000000002</v>
      </c>
      <c r="Q14" s="4">
        <v>2.1190000000000002</v>
      </c>
      <c r="R14" s="46">
        <v>2.1190000000000002</v>
      </c>
      <c r="S14" s="45">
        <v>2.1190000000000002</v>
      </c>
      <c r="T14" s="4">
        <v>2.1190000000000002</v>
      </c>
      <c r="U14" s="4">
        <v>2.3010000000000002</v>
      </c>
      <c r="V14" s="46">
        <v>2.4609999999999999</v>
      </c>
      <c r="W14" s="45">
        <v>2.96</v>
      </c>
      <c r="X14" s="4">
        <v>3.4590000000000001</v>
      </c>
      <c r="Y14" s="4">
        <v>3.4590000000000001</v>
      </c>
      <c r="Z14" s="46">
        <v>3.9580000000000002</v>
      </c>
      <c r="AA14" s="45">
        <v>3.9580000000000002</v>
      </c>
      <c r="AB14" s="4">
        <v>3.9580000000000002</v>
      </c>
      <c r="AC14" s="4">
        <v>3.9580000000000002</v>
      </c>
      <c r="AD14" s="46">
        <v>3.9580000000000002</v>
      </c>
      <c r="AE14" s="45">
        <v>3.9580000000000002</v>
      </c>
      <c r="AF14" s="4">
        <v>3.9580000000000002</v>
      </c>
      <c r="AG14" s="4">
        <v>3.9580000000000002</v>
      </c>
      <c r="AH14" s="46">
        <v>3.96</v>
      </c>
      <c r="AI14" s="45">
        <v>3.9580000000000002</v>
      </c>
      <c r="AJ14" s="47">
        <v>3.9580000000000002</v>
      </c>
      <c r="AK14" s="4">
        <v>3.9580000000000002</v>
      </c>
      <c r="AL14" s="46"/>
    </row>
    <row r="15" spans="1:38" ht="13.9" customHeight="1">
      <c r="A15" s="48" t="s">
        <v>67</v>
      </c>
      <c r="B15" s="49" t="s">
        <v>68</v>
      </c>
      <c r="C15" s="45">
        <v>0.153</v>
      </c>
      <c r="D15" s="4">
        <v>0.153</v>
      </c>
      <c r="E15" s="4">
        <v>0.153</v>
      </c>
      <c r="F15" s="46">
        <v>0.153</v>
      </c>
      <c r="G15" s="4">
        <v>0.153</v>
      </c>
      <c r="H15" s="4">
        <v>0.153</v>
      </c>
      <c r="I15" s="4">
        <v>0.153</v>
      </c>
      <c r="J15" s="4">
        <v>0.153</v>
      </c>
      <c r="K15" s="45">
        <v>0.153</v>
      </c>
      <c r="L15" s="4">
        <v>0.153</v>
      </c>
      <c r="M15" s="4">
        <v>0.153</v>
      </c>
      <c r="N15" s="46">
        <v>0.153</v>
      </c>
      <c r="O15" s="45">
        <v>0.153</v>
      </c>
      <c r="P15" s="4">
        <v>0.153</v>
      </c>
      <c r="Q15" s="4">
        <v>0.153</v>
      </c>
      <c r="R15" s="46">
        <v>0.153</v>
      </c>
      <c r="S15" s="45">
        <v>0.153</v>
      </c>
      <c r="T15" s="4">
        <v>0.153</v>
      </c>
      <c r="U15" s="4">
        <v>0.153</v>
      </c>
      <c r="V15" s="46">
        <v>0.153</v>
      </c>
      <c r="W15" s="45">
        <v>0.153</v>
      </c>
      <c r="X15" s="4">
        <v>0.153</v>
      </c>
      <c r="Y15" s="4">
        <v>0.153</v>
      </c>
      <c r="Z15" s="4">
        <v>0.153</v>
      </c>
      <c r="AA15" s="45">
        <v>0.153</v>
      </c>
      <c r="AB15" s="4">
        <v>0.153</v>
      </c>
      <c r="AC15" s="4">
        <v>0.153</v>
      </c>
      <c r="AD15" s="46">
        <v>0.153</v>
      </c>
      <c r="AE15" s="45">
        <v>0.153</v>
      </c>
      <c r="AF15" s="4">
        <v>0.153</v>
      </c>
      <c r="AG15" s="4">
        <v>0.153</v>
      </c>
      <c r="AH15" s="46">
        <v>0.15</v>
      </c>
      <c r="AI15" s="45">
        <v>0.153</v>
      </c>
      <c r="AJ15" s="47">
        <v>0.153</v>
      </c>
      <c r="AK15" s="4">
        <v>0.153</v>
      </c>
      <c r="AL15" s="46"/>
    </row>
    <row r="16" spans="1:38" ht="13.9" customHeight="1">
      <c r="A16" s="48" t="s">
        <v>69</v>
      </c>
      <c r="B16" s="49" t="s">
        <v>70</v>
      </c>
      <c r="C16" s="45">
        <v>1.845</v>
      </c>
      <c r="D16" s="4">
        <v>1.845</v>
      </c>
      <c r="E16" s="4">
        <v>1.845</v>
      </c>
      <c r="F16" s="46">
        <v>1.845</v>
      </c>
      <c r="G16" s="4">
        <v>1.845</v>
      </c>
      <c r="H16" s="4">
        <v>1.845</v>
      </c>
      <c r="I16" s="4">
        <v>1.845</v>
      </c>
      <c r="J16" s="4">
        <v>1.845</v>
      </c>
      <c r="K16" s="45">
        <v>1.845</v>
      </c>
      <c r="L16" s="4">
        <v>1.845</v>
      </c>
      <c r="M16" s="4">
        <v>1.845</v>
      </c>
      <c r="N16" s="46">
        <v>1.845</v>
      </c>
      <c r="O16" s="45">
        <v>1.845</v>
      </c>
      <c r="P16" s="4">
        <v>1.845</v>
      </c>
      <c r="Q16" s="4">
        <v>1.845</v>
      </c>
      <c r="R16" s="46">
        <v>1.845</v>
      </c>
      <c r="S16" s="45">
        <v>1.845</v>
      </c>
      <c r="T16" s="4">
        <v>1.845</v>
      </c>
      <c r="U16" s="4">
        <v>1.845</v>
      </c>
      <c r="V16" s="46">
        <v>1.845</v>
      </c>
      <c r="W16" s="45">
        <v>1.845</v>
      </c>
      <c r="X16" s="4">
        <v>1.845</v>
      </c>
      <c r="Y16" s="4">
        <v>1.845</v>
      </c>
      <c r="Z16" s="4">
        <v>1.845</v>
      </c>
      <c r="AA16" s="45">
        <v>1.845</v>
      </c>
      <c r="AB16" s="4">
        <v>1.845</v>
      </c>
      <c r="AC16" s="4">
        <v>1.845</v>
      </c>
      <c r="AD16" s="46">
        <v>1.655</v>
      </c>
      <c r="AE16" s="45">
        <v>1.655</v>
      </c>
      <c r="AF16" s="4">
        <v>1.655</v>
      </c>
      <c r="AG16" s="4">
        <v>1.655</v>
      </c>
      <c r="AH16" s="46">
        <v>1.66</v>
      </c>
      <c r="AI16" s="45">
        <v>1.655</v>
      </c>
      <c r="AJ16" s="47">
        <v>1.655</v>
      </c>
      <c r="AK16" s="4">
        <v>1.655</v>
      </c>
      <c r="AL16" s="46"/>
    </row>
    <row r="17" spans="1:1024" ht="13.9" customHeight="1">
      <c r="A17" s="48" t="s">
        <v>71</v>
      </c>
      <c r="B17" s="49" t="s">
        <v>72</v>
      </c>
      <c r="C17" s="45">
        <v>0.83499999999999996</v>
      </c>
      <c r="D17" s="4">
        <v>0.83499999999999996</v>
      </c>
      <c r="E17" s="4">
        <v>0.83499999999999996</v>
      </c>
      <c r="F17" s="46">
        <v>0.83499999999999996</v>
      </c>
      <c r="G17" s="4">
        <v>0.83499999999999996</v>
      </c>
      <c r="H17" s="4">
        <v>0.83499999999999996</v>
      </c>
      <c r="I17" s="4">
        <v>0.83499999999999996</v>
      </c>
      <c r="J17" s="4">
        <v>0.83499999999999996</v>
      </c>
      <c r="K17" s="45">
        <v>0.83499999999999996</v>
      </c>
      <c r="L17" s="4">
        <v>0.83499999999999996</v>
      </c>
      <c r="M17" s="4">
        <v>0.83499999999999996</v>
      </c>
      <c r="N17" s="46">
        <v>0.83499999999999996</v>
      </c>
      <c r="O17" s="45">
        <v>0.83499999999999996</v>
      </c>
      <c r="P17" s="4">
        <v>0.83499999999999996</v>
      </c>
      <c r="Q17" s="4">
        <v>0.83499999999999996</v>
      </c>
      <c r="R17" s="46">
        <v>0.83499999999999996</v>
      </c>
      <c r="S17" s="45">
        <v>0.83499999999999996</v>
      </c>
      <c r="T17" s="4">
        <v>0.83499999999999996</v>
      </c>
      <c r="U17" s="4">
        <v>0.83499999999999996</v>
      </c>
      <c r="V17" s="46">
        <v>0.83499999999999996</v>
      </c>
      <c r="W17" s="45">
        <v>0.83499999999999996</v>
      </c>
      <c r="X17" s="4">
        <v>0.83499999999999996</v>
      </c>
      <c r="Y17" s="4">
        <v>0.83499999999999996</v>
      </c>
      <c r="Z17" s="4">
        <v>0.83499999999999996</v>
      </c>
      <c r="AA17" s="45">
        <v>0.83499999999999996</v>
      </c>
      <c r="AB17" s="4">
        <v>0.83499999999999996</v>
      </c>
      <c r="AC17" s="4">
        <v>0.83499999999999996</v>
      </c>
      <c r="AD17" s="46">
        <v>0.83499999999999996</v>
      </c>
      <c r="AE17" s="45">
        <v>0.83499999999999996</v>
      </c>
      <c r="AF17" s="4">
        <v>0.83499999999999996</v>
      </c>
      <c r="AG17" s="4">
        <v>0.83499999999999996</v>
      </c>
      <c r="AH17" s="46">
        <v>0.84</v>
      </c>
      <c r="AI17" s="45">
        <v>0.83499999999999996</v>
      </c>
      <c r="AJ17" s="47">
        <v>0.83499999999999996</v>
      </c>
      <c r="AK17" s="4">
        <v>0.83499999999999996</v>
      </c>
      <c r="AL17" s="46"/>
    </row>
    <row r="18" spans="1:1024" ht="13.9" customHeight="1">
      <c r="A18" s="48" t="s">
        <v>73</v>
      </c>
      <c r="B18" s="49" t="s">
        <v>74</v>
      </c>
      <c r="C18" s="45">
        <v>5.3810000000000002</v>
      </c>
      <c r="D18" s="4">
        <v>5.4560000000000004</v>
      </c>
      <c r="E18" s="4">
        <v>5.4560000000000004</v>
      </c>
      <c r="F18" s="46">
        <v>5.4560000000000004</v>
      </c>
      <c r="G18" s="4">
        <v>5.4560000000000004</v>
      </c>
      <c r="H18" s="4">
        <v>5.4560000000000004</v>
      </c>
      <c r="I18" s="4">
        <v>5.4560000000000004</v>
      </c>
      <c r="J18" s="4">
        <v>5.4560000000000004</v>
      </c>
      <c r="K18" s="45">
        <v>5.056</v>
      </c>
      <c r="L18" s="4">
        <v>5.056</v>
      </c>
      <c r="M18" s="4">
        <v>5.056</v>
      </c>
      <c r="N18" s="46">
        <v>4.0350000000000001</v>
      </c>
      <c r="O18" s="45">
        <v>4.0350000000000001</v>
      </c>
      <c r="P18" s="4">
        <v>4.0350000000000001</v>
      </c>
      <c r="Q18" s="4">
        <v>4.0350000000000001</v>
      </c>
      <c r="R18" s="46">
        <v>4.0350000000000001</v>
      </c>
      <c r="S18" s="45">
        <v>4.0350000000000001</v>
      </c>
      <c r="T18" s="4">
        <v>5.056</v>
      </c>
      <c r="U18" s="4">
        <v>5.056</v>
      </c>
      <c r="V18" s="46">
        <v>5.056</v>
      </c>
      <c r="W18" s="45">
        <v>5.056</v>
      </c>
      <c r="X18" s="4">
        <v>5.056</v>
      </c>
      <c r="Y18" s="4">
        <v>5.056</v>
      </c>
      <c r="Z18" s="4">
        <v>5.056</v>
      </c>
      <c r="AA18" s="45">
        <v>5.12</v>
      </c>
      <c r="AB18" s="4">
        <v>5.12</v>
      </c>
      <c r="AC18" s="4">
        <v>5.12</v>
      </c>
      <c r="AD18" s="46">
        <v>5.12</v>
      </c>
      <c r="AE18" s="45">
        <v>5.12</v>
      </c>
      <c r="AF18" s="4">
        <v>5.12</v>
      </c>
      <c r="AG18" s="4">
        <v>5.12</v>
      </c>
      <c r="AH18" s="46">
        <v>5.12</v>
      </c>
      <c r="AI18" s="45">
        <v>4.0990000000000002</v>
      </c>
      <c r="AJ18">
        <v>4.2332000000000001</v>
      </c>
      <c r="AK18" s="4">
        <v>4.2332000000000001</v>
      </c>
      <c r="AL18" s="46"/>
    </row>
    <row r="19" spans="1:1024" ht="13.9" customHeight="1">
      <c r="A19" s="48" t="s">
        <v>75</v>
      </c>
      <c r="B19" s="49" t="s">
        <v>76</v>
      </c>
      <c r="C19" s="50">
        <v>7.7</v>
      </c>
      <c r="D19" s="51">
        <v>7.7</v>
      </c>
      <c r="E19" s="51">
        <v>7.7</v>
      </c>
      <c r="F19" s="33">
        <v>7.7</v>
      </c>
      <c r="G19" s="4">
        <v>7.7</v>
      </c>
      <c r="H19" s="4">
        <v>7.9649999999999999</v>
      </c>
      <c r="I19" s="4">
        <v>7.9649999999999999</v>
      </c>
      <c r="J19" s="4">
        <v>7.9649999999999999</v>
      </c>
      <c r="K19" s="50">
        <v>7.9649999999999999</v>
      </c>
      <c r="L19" s="51">
        <v>7.9649999999999999</v>
      </c>
      <c r="M19" s="51">
        <v>7.9649999999999999</v>
      </c>
      <c r="N19" s="33">
        <v>7.9649999999999999</v>
      </c>
      <c r="O19" s="50">
        <v>7.9649999999999999</v>
      </c>
      <c r="P19" s="51">
        <v>7.9649999999999999</v>
      </c>
      <c r="Q19" s="51">
        <v>7.9649999999999999</v>
      </c>
      <c r="R19" s="33">
        <v>7.9649999999999999</v>
      </c>
      <c r="S19" s="50">
        <v>7.9649999999999999</v>
      </c>
      <c r="T19" s="51">
        <v>7.9649999999999999</v>
      </c>
      <c r="U19" s="4">
        <v>8.1989999999999998</v>
      </c>
      <c r="V19" s="33">
        <v>8.1989999999999998</v>
      </c>
      <c r="W19" s="50">
        <v>8.1989999999999998</v>
      </c>
      <c r="X19" s="51">
        <v>8.1989999999999998</v>
      </c>
      <c r="Y19" s="4">
        <v>8.1989999999999998</v>
      </c>
      <c r="Z19" s="4">
        <v>8.1989999999999998</v>
      </c>
      <c r="AA19" s="50">
        <v>8.1989999999999998</v>
      </c>
      <c r="AB19" s="4">
        <v>8.1989999999999998</v>
      </c>
      <c r="AC19" s="4">
        <v>8.1989999999999998</v>
      </c>
      <c r="AD19" s="33">
        <v>8.1989999999999998</v>
      </c>
      <c r="AE19" s="50">
        <v>8.1989999999999998</v>
      </c>
      <c r="AF19" s="4">
        <v>8.1989999999999998</v>
      </c>
      <c r="AG19" s="4">
        <v>8.1989999999999998</v>
      </c>
      <c r="AH19" s="33">
        <v>8.1999999999999993</v>
      </c>
      <c r="AI19" s="50">
        <v>8.1989999999999998</v>
      </c>
      <c r="AJ19" s="47">
        <v>8.1989999999999998</v>
      </c>
      <c r="AK19" s="4">
        <v>8.1989999999999998</v>
      </c>
      <c r="AL19" s="33"/>
    </row>
    <row r="20" spans="1:1024" ht="13.9" customHeight="1">
      <c r="A20" s="21"/>
      <c r="B20" s="23"/>
      <c r="C20" s="29"/>
      <c r="D20" s="30"/>
      <c r="E20" s="30"/>
      <c r="F20" s="31"/>
      <c r="G20" s="29"/>
      <c r="H20" s="30"/>
      <c r="I20" s="30"/>
      <c r="J20" s="31"/>
      <c r="K20" s="29"/>
      <c r="L20" s="30"/>
      <c r="M20" s="30"/>
      <c r="N20" s="31"/>
      <c r="O20" s="29"/>
      <c r="P20" s="30"/>
      <c r="Q20" s="30"/>
      <c r="R20" s="31"/>
      <c r="S20" s="29"/>
      <c r="T20" s="30"/>
      <c r="U20" s="30"/>
      <c r="V20" s="31"/>
      <c r="W20" s="29"/>
      <c r="X20" s="30"/>
      <c r="Y20" s="30"/>
      <c r="Z20" s="31"/>
      <c r="AA20" s="29"/>
      <c r="AB20" s="30"/>
      <c r="AC20" s="30"/>
      <c r="AD20" s="31"/>
      <c r="AE20" s="29"/>
      <c r="AF20" s="30"/>
      <c r="AG20" s="30"/>
      <c r="AH20" s="31"/>
      <c r="AI20" s="29"/>
      <c r="AJ20" s="30"/>
      <c r="AK20" s="30"/>
      <c r="AL20" s="31"/>
    </row>
    <row r="21" spans="1:1024" ht="13.9" customHeight="1">
      <c r="A21" s="52" t="s">
        <v>14</v>
      </c>
      <c r="B21" s="49"/>
      <c r="C21" s="53">
        <v>31.2</v>
      </c>
      <c r="D21" s="54">
        <v>31.274999999999999</v>
      </c>
      <c r="E21" s="54">
        <v>31.459</v>
      </c>
      <c r="F21" s="55">
        <v>36.404000000000003</v>
      </c>
      <c r="G21" s="53">
        <v>36.404000000000003</v>
      </c>
      <c r="H21" s="54">
        <v>36.668999999999997</v>
      </c>
      <c r="I21" s="54">
        <v>36.668999999999997</v>
      </c>
      <c r="J21" s="55">
        <v>37.167999999999999</v>
      </c>
      <c r="K21" s="53">
        <v>36.798000000000002</v>
      </c>
      <c r="L21" s="54">
        <v>36.798000000000002</v>
      </c>
      <c r="M21" s="54">
        <v>36.863999999999997</v>
      </c>
      <c r="N21" s="55">
        <v>35.843000000000004</v>
      </c>
      <c r="O21" s="53">
        <v>34.277000000000001</v>
      </c>
      <c r="P21" s="54">
        <v>32.844999999999999</v>
      </c>
      <c r="Q21" s="54">
        <v>33.311999999999998</v>
      </c>
      <c r="R21" s="55">
        <v>33.314</v>
      </c>
      <c r="S21" s="53">
        <v>33.314</v>
      </c>
      <c r="T21" s="54">
        <v>34.335000000000001</v>
      </c>
      <c r="U21" s="54">
        <v>34.750999999999998</v>
      </c>
      <c r="V21" s="55">
        <v>35.241</v>
      </c>
      <c r="W21" s="53">
        <v>35.74</v>
      </c>
      <c r="X21" s="54">
        <v>36.488</v>
      </c>
      <c r="Y21" s="54">
        <v>36.488</v>
      </c>
      <c r="Z21" s="55">
        <v>37.052</v>
      </c>
      <c r="AA21" s="53">
        <v>37.606000000000002</v>
      </c>
      <c r="AB21" s="54">
        <v>37.606000000000002</v>
      </c>
      <c r="AC21" s="54">
        <v>36.631</v>
      </c>
      <c r="AD21" s="55">
        <v>36.4636</v>
      </c>
      <c r="AE21" s="53">
        <v>36.524000000000001</v>
      </c>
      <c r="AF21" s="54">
        <v>36.524000000000001</v>
      </c>
      <c r="AG21" s="54">
        <v>36.524000000000001</v>
      </c>
      <c r="AH21" s="55">
        <v>36.53</v>
      </c>
      <c r="AI21" s="53">
        <v>35.012</v>
      </c>
      <c r="AJ21" s="54">
        <v>35.1462</v>
      </c>
      <c r="AK21" s="54">
        <v>35.1462</v>
      </c>
      <c r="AL21" s="55"/>
    </row>
    <row r="22" spans="1:1024" ht="13.9" customHeight="1">
      <c r="A22" s="52"/>
      <c r="B22" s="49"/>
      <c r="C22" s="56"/>
      <c r="D22" s="57"/>
      <c r="E22" s="57"/>
      <c r="F22" s="26"/>
      <c r="G22" s="56"/>
      <c r="H22" s="57"/>
      <c r="I22" s="57"/>
      <c r="J22" s="26"/>
      <c r="K22" s="56"/>
      <c r="L22" s="57"/>
      <c r="M22" s="57"/>
      <c r="N22" s="26"/>
      <c r="O22" s="56"/>
      <c r="P22" s="57"/>
      <c r="Q22" s="57"/>
      <c r="R22" s="26"/>
      <c r="S22" s="56"/>
      <c r="T22" s="57"/>
      <c r="U22" s="57"/>
      <c r="V22" s="26"/>
      <c r="W22" s="56"/>
      <c r="X22" s="57"/>
      <c r="Y22" s="57"/>
      <c r="Z22" s="26"/>
      <c r="AA22" s="56"/>
      <c r="AC22" s="57"/>
      <c r="AD22" s="26"/>
      <c r="AE22" s="56"/>
      <c r="AH22" s="26"/>
      <c r="AI22" s="56"/>
      <c r="AL22" s="26"/>
    </row>
    <row r="23" spans="1:1024" ht="13.9" customHeight="1">
      <c r="A23" s="58" t="s">
        <v>93</v>
      </c>
      <c r="B23" s="59"/>
      <c r="C23" s="60">
        <v>30</v>
      </c>
      <c r="D23" s="61">
        <v>30</v>
      </c>
      <c r="E23" s="61">
        <v>31</v>
      </c>
      <c r="F23" s="62">
        <v>35</v>
      </c>
      <c r="G23" s="60">
        <v>35</v>
      </c>
      <c r="H23" s="61">
        <v>36</v>
      </c>
      <c r="I23" s="61">
        <v>36</v>
      </c>
      <c r="J23" s="62">
        <v>37</v>
      </c>
      <c r="K23" s="60">
        <v>37</v>
      </c>
      <c r="L23" s="61">
        <v>37</v>
      </c>
      <c r="M23" s="61">
        <v>38</v>
      </c>
      <c r="N23" s="62">
        <v>37</v>
      </c>
      <c r="O23" s="60">
        <v>37</v>
      </c>
      <c r="P23" s="61">
        <v>36</v>
      </c>
      <c r="Q23" s="61">
        <v>36</v>
      </c>
      <c r="R23" s="62">
        <v>35</v>
      </c>
      <c r="S23" s="60">
        <v>35</v>
      </c>
      <c r="T23" s="61">
        <v>36</v>
      </c>
      <c r="U23" s="61">
        <v>37</v>
      </c>
      <c r="V23" s="62">
        <v>39</v>
      </c>
      <c r="W23" s="60">
        <v>40</v>
      </c>
      <c r="X23" s="61">
        <v>42</v>
      </c>
      <c r="Y23" s="61">
        <v>42</v>
      </c>
      <c r="Z23" s="62">
        <v>44</v>
      </c>
      <c r="AA23" s="60">
        <v>45</v>
      </c>
      <c r="AB23" s="61">
        <v>45</v>
      </c>
      <c r="AC23" s="61">
        <v>44</v>
      </c>
      <c r="AD23" s="62">
        <v>44</v>
      </c>
      <c r="AE23" s="60">
        <v>45</v>
      </c>
      <c r="AF23" s="61">
        <v>45</v>
      </c>
      <c r="AG23" s="61">
        <v>45</v>
      </c>
      <c r="AH23" s="62">
        <v>45</v>
      </c>
      <c r="AI23" s="60">
        <v>43</v>
      </c>
      <c r="AJ23" s="61">
        <v>44</v>
      </c>
      <c r="AK23" s="61">
        <v>44</v>
      </c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  <c r="IW23" s="63"/>
      <c r="IX23" s="63"/>
      <c r="IY23" s="63"/>
      <c r="IZ23" s="63"/>
      <c r="JA23" s="63"/>
      <c r="JB23" s="63"/>
      <c r="JC23" s="63"/>
      <c r="JD23" s="63"/>
      <c r="JE23" s="63"/>
      <c r="JF23" s="63"/>
      <c r="JG23" s="63"/>
      <c r="JH23" s="63"/>
      <c r="JI23" s="63"/>
      <c r="JJ23" s="63"/>
      <c r="JK23" s="63"/>
      <c r="JL23" s="63"/>
      <c r="JM23" s="63"/>
      <c r="JN23" s="63"/>
      <c r="JO23" s="63"/>
      <c r="JP23" s="63"/>
      <c r="JQ23" s="63"/>
      <c r="JR23" s="63"/>
      <c r="JS23" s="63"/>
      <c r="JT23" s="63"/>
      <c r="JU23" s="63"/>
      <c r="JV23" s="63"/>
      <c r="JW23" s="63"/>
      <c r="JX23" s="63"/>
      <c r="JY23" s="63"/>
      <c r="JZ23" s="63"/>
      <c r="KA23" s="63"/>
      <c r="KB23" s="63"/>
      <c r="KC23" s="63"/>
      <c r="KD23" s="63"/>
      <c r="KE23" s="63"/>
      <c r="KF23" s="63"/>
      <c r="KG23" s="63"/>
      <c r="KH23" s="63"/>
      <c r="KI23" s="63"/>
      <c r="KJ23" s="63"/>
      <c r="KK23" s="63"/>
      <c r="KL23" s="63"/>
      <c r="KM23" s="63"/>
      <c r="KN23" s="63"/>
      <c r="KO23" s="63"/>
      <c r="KP23" s="63"/>
      <c r="KQ23" s="63"/>
      <c r="KR23" s="63"/>
      <c r="KS23" s="63"/>
      <c r="KT23" s="63"/>
      <c r="KU23" s="63"/>
      <c r="KV23" s="63"/>
      <c r="KW23" s="63"/>
      <c r="KX23" s="63"/>
      <c r="KY23" s="63"/>
      <c r="KZ23" s="63"/>
      <c r="LA23" s="63"/>
      <c r="LB23" s="63"/>
      <c r="LC23" s="63"/>
      <c r="LD23" s="63"/>
      <c r="LE23" s="63"/>
      <c r="LF23" s="63"/>
      <c r="LG23" s="63"/>
      <c r="LH23" s="63"/>
      <c r="LI23" s="63"/>
      <c r="LJ23" s="63"/>
      <c r="LK23" s="63"/>
      <c r="LL23" s="63"/>
      <c r="LM23" s="63"/>
      <c r="LN23" s="63"/>
      <c r="LO23" s="63"/>
      <c r="LP23" s="63"/>
      <c r="LQ23" s="63"/>
      <c r="LR23" s="63"/>
      <c r="LS23" s="63"/>
      <c r="LT23" s="63"/>
      <c r="LU23" s="63"/>
      <c r="LV23" s="63"/>
      <c r="LW23" s="63"/>
      <c r="LX23" s="63"/>
      <c r="LY23" s="63"/>
      <c r="LZ23" s="63"/>
      <c r="MA23" s="63"/>
      <c r="MB23" s="63"/>
      <c r="MC23" s="63"/>
      <c r="MD23" s="63"/>
      <c r="ME23" s="63"/>
      <c r="MF23" s="63"/>
      <c r="MG23" s="63"/>
      <c r="MH23" s="63"/>
      <c r="MI23" s="63"/>
      <c r="MJ23" s="63"/>
      <c r="MK23" s="63"/>
      <c r="ML23" s="63"/>
      <c r="MM23" s="63"/>
      <c r="MN23" s="63"/>
      <c r="MO23" s="63"/>
      <c r="MP23" s="63"/>
      <c r="MQ23" s="63"/>
      <c r="MR23" s="63"/>
      <c r="MS23" s="63"/>
      <c r="MT23" s="63"/>
      <c r="MU23" s="63"/>
      <c r="MV23" s="63"/>
      <c r="MW23" s="63"/>
      <c r="MX23" s="63"/>
      <c r="MY23" s="63"/>
      <c r="MZ23" s="63"/>
      <c r="NA23" s="63"/>
      <c r="NB23" s="63"/>
      <c r="NC23" s="63"/>
      <c r="ND23" s="63"/>
      <c r="NE23" s="63"/>
      <c r="NF23" s="63"/>
      <c r="NG23" s="63"/>
      <c r="NH23" s="63"/>
      <c r="NI23" s="63"/>
      <c r="NJ23" s="63"/>
      <c r="NK23" s="63"/>
      <c r="NL23" s="63"/>
      <c r="NM23" s="63"/>
      <c r="NN23" s="63"/>
      <c r="NO23" s="63"/>
      <c r="NP23" s="63"/>
      <c r="NQ23" s="63"/>
      <c r="NR23" s="63"/>
      <c r="NS23" s="63"/>
      <c r="NT23" s="63"/>
      <c r="NU23" s="63"/>
      <c r="NV23" s="63"/>
      <c r="NW23" s="63"/>
      <c r="NX23" s="63"/>
      <c r="NY23" s="63"/>
      <c r="NZ23" s="63"/>
      <c r="OA23" s="63"/>
      <c r="OB23" s="63"/>
      <c r="OC23" s="63"/>
      <c r="OD23" s="63"/>
      <c r="OE23" s="63"/>
      <c r="OF23" s="63"/>
      <c r="OG23" s="63"/>
      <c r="OH23" s="63"/>
      <c r="OI23" s="63"/>
      <c r="OJ23" s="63"/>
      <c r="OK23" s="63"/>
      <c r="OL23" s="63"/>
      <c r="OM23" s="63"/>
      <c r="ON23" s="63"/>
      <c r="OO23" s="63"/>
      <c r="OP23" s="63"/>
      <c r="OQ23" s="63"/>
      <c r="OR23" s="63"/>
      <c r="OS23" s="63"/>
      <c r="OT23" s="63"/>
      <c r="OU23" s="63"/>
      <c r="OV23" s="63"/>
      <c r="OW23" s="63"/>
      <c r="OX23" s="63"/>
      <c r="OY23" s="63"/>
      <c r="OZ23" s="63"/>
      <c r="PA23" s="63"/>
      <c r="PB23" s="63"/>
      <c r="PC23" s="63"/>
      <c r="PD23" s="63"/>
      <c r="PE23" s="63"/>
      <c r="PF23" s="63"/>
      <c r="PG23" s="63"/>
      <c r="PH23" s="63"/>
      <c r="PI23" s="63"/>
      <c r="PJ23" s="63"/>
      <c r="PK23" s="63"/>
      <c r="PL23" s="63"/>
      <c r="PM23" s="63"/>
      <c r="PN23" s="63"/>
      <c r="PO23" s="63"/>
      <c r="PP23" s="63"/>
      <c r="PQ23" s="63"/>
      <c r="PR23" s="63"/>
      <c r="PS23" s="63"/>
      <c r="PT23" s="63"/>
      <c r="PU23" s="63"/>
      <c r="PV23" s="63"/>
      <c r="PW23" s="63"/>
      <c r="PX23" s="63"/>
      <c r="PY23" s="63"/>
      <c r="PZ23" s="63"/>
      <c r="QA23" s="63"/>
      <c r="QB23" s="63"/>
      <c r="QC23" s="63"/>
      <c r="QD23" s="63"/>
      <c r="QE23" s="63"/>
      <c r="QF23" s="63"/>
      <c r="QG23" s="63"/>
      <c r="QH23" s="63"/>
      <c r="QI23" s="63"/>
      <c r="QJ23" s="63"/>
      <c r="QK23" s="63"/>
      <c r="QL23" s="63"/>
      <c r="QM23" s="63"/>
      <c r="QN23" s="63"/>
      <c r="QO23" s="63"/>
      <c r="QP23" s="63"/>
      <c r="QQ23" s="63"/>
      <c r="QR23" s="63"/>
      <c r="QS23" s="63"/>
      <c r="QT23" s="63"/>
      <c r="QU23" s="63"/>
      <c r="QV23" s="63"/>
      <c r="QW23" s="63"/>
      <c r="QX23" s="63"/>
      <c r="QY23" s="63"/>
      <c r="QZ23" s="63"/>
      <c r="RA23" s="63"/>
      <c r="RB23" s="63"/>
      <c r="RC23" s="63"/>
      <c r="RD23" s="63"/>
      <c r="RE23" s="63"/>
      <c r="RF23" s="63"/>
      <c r="RG23" s="63"/>
      <c r="RH23" s="63"/>
      <c r="RI23" s="63"/>
      <c r="RJ23" s="63"/>
      <c r="RK23" s="63"/>
      <c r="RL23" s="63"/>
      <c r="RM23" s="63"/>
      <c r="RN23" s="63"/>
      <c r="RO23" s="63"/>
      <c r="RP23" s="63"/>
      <c r="RQ23" s="63"/>
      <c r="RR23" s="63"/>
      <c r="RS23" s="63"/>
      <c r="RT23" s="63"/>
      <c r="RU23" s="63"/>
      <c r="RV23" s="63"/>
      <c r="RW23" s="63"/>
      <c r="RX23" s="63"/>
      <c r="RY23" s="63"/>
      <c r="RZ23" s="63"/>
      <c r="SA23" s="63"/>
      <c r="SB23" s="63"/>
      <c r="SC23" s="63"/>
      <c r="SD23" s="63"/>
      <c r="SE23" s="63"/>
      <c r="SF23" s="63"/>
      <c r="SG23" s="63"/>
      <c r="SH23" s="63"/>
      <c r="SI23" s="63"/>
      <c r="SJ23" s="63"/>
      <c r="SK23" s="63"/>
      <c r="SL23" s="63"/>
      <c r="SM23" s="63"/>
      <c r="SN23" s="63"/>
      <c r="SO23" s="63"/>
      <c r="SP23" s="63"/>
      <c r="SQ23" s="63"/>
      <c r="SR23" s="63"/>
      <c r="SS23" s="63"/>
      <c r="ST23" s="63"/>
      <c r="SU23" s="63"/>
      <c r="SV23" s="63"/>
      <c r="SW23" s="63"/>
      <c r="SX23" s="63"/>
      <c r="SY23" s="63"/>
      <c r="SZ23" s="63"/>
      <c r="TA23" s="63"/>
      <c r="TB23" s="63"/>
      <c r="TC23" s="63"/>
      <c r="TD23" s="63"/>
      <c r="TE23" s="63"/>
      <c r="TF23" s="63"/>
      <c r="TG23" s="63"/>
      <c r="TH23" s="63"/>
      <c r="TI23" s="63"/>
      <c r="TJ23" s="63"/>
      <c r="TK23" s="63"/>
      <c r="TL23" s="63"/>
      <c r="TM23" s="63"/>
      <c r="TN23" s="63"/>
      <c r="TO23" s="63"/>
      <c r="TP23" s="63"/>
      <c r="TQ23" s="63"/>
      <c r="TR23" s="63"/>
      <c r="TS23" s="63"/>
      <c r="TT23" s="63"/>
      <c r="TU23" s="63"/>
      <c r="TV23" s="63"/>
      <c r="TW23" s="63"/>
      <c r="TX23" s="63"/>
      <c r="TY23" s="63"/>
      <c r="TZ23" s="63"/>
      <c r="UA23" s="63"/>
      <c r="UB23" s="63"/>
      <c r="UC23" s="63"/>
      <c r="UD23" s="63"/>
      <c r="UE23" s="63"/>
      <c r="UF23" s="63"/>
      <c r="UG23" s="63"/>
      <c r="UH23" s="63"/>
      <c r="UI23" s="63"/>
      <c r="UJ23" s="63"/>
      <c r="UK23" s="63"/>
      <c r="UL23" s="63"/>
      <c r="UM23" s="63"/>
      <c r="UN23" s="63"/>
      <c r="UO23" s="63"/>
      <c r="UP23" s="63"/>
      <c r="UQ23" s="63"/>
      <c r="UR23" s="63"/>
      <c r="US23" s="63"/>
      <c r="UT23" s="63"/>
      <c r="UU23" s="63"/>
      <c r="UV23" s="63"/>
      <c r="UW23" s="63"/>
      <c r="UX23" s="63"/>
      <c r="UY23" s="63"/>
      <c r="UZ23" s="63"/>
      <c r="VA23" s="63"/>
      <c r="VB23" s="63"/>
      <c r="VC23" s="63"/>
      <c r="VD23" s="63"/>
      <c r="VE23" s="63"/>
      <c r="VF23" s="63"/>
      <c r="VG23" s="63"/>
      <c r="VH23" s="63"/>
      <c r="VI23" s="63"/>
      <c r="VJ23" s="63"/>
      <c r="VK23" s="63"/>
      <c r="VL23" s="63"/>
      <c r="VM23" s="63"/>
      <c r="VN23" s="63"/>
      <c r="VO23" s="63"/>
      <c r="VP23" s="63"/>
      <c r="VQ23" s="63"/>
      <c r="VR23" s="63"/>
      <c r="VS23" s="63"/>
      <c r="VT23" s="63"/>
      <c r="VU23" s="63"/>
      <c r="VV23" s="63"/>
      <c r="VW23" s="63"/>
      <c r="VX23" s="63"/>
      <c r="VY23" s="63"/>
      <c r="VZ23" s="63"/>
      <c r="WA23" s="63"/>
      <c r="WB23" s="63"/>
      <c r="WC23" s="63"/>
      <c r="WD23" s="63"/>
      <c r="WE23" s="63"/>
      <c r="WF23" s="63"/>
      <c r="WG23" s="63"/>
      <c r="WH23" s="63"/>
      <c r="WI23" s="63"/>
      <c r="WJ23" s="63"/>
      <c r="WK23" s="63"/>
      <c r="WL23" s="63"/>
      <c r="WM23" s="63"/>
      <c r="WN23" s="63"/>
      <c r="WO23" s="63"/>
      <c r="WP23" s="63"/>
      <c r="WQ23" s="63"/>
      <c r="WR23" s="63"/>
      <c r="WS23" s="63"/>
      <c r="WT23" s="63"/>
      <c r="WU23" s="63"/>
      <c r="WV23" s="63"/>
      <c r="WW23" s="63"/>
      <c r="WX23" s="63"/>
      <c r="WY23" s="63"/>
      <c r="WZ23" s="63"/>
      <c r="XA23" s="63"/>
      <c r="XB23" s="63"/>
      <c r="XC23" s="63"/>
      <c r="XD23" s="63"/>
      <c r="XE23" s="63"/>
      <c r="XF23" s="63"/>
      <c r="XG23" s="63"/>
      <c r="XH23" s="63"/>
      <c r="XI23" s="63"/>
      <c r="XJ23" s="63"/>
      <c r="XK23" s="63"/>
      <c r="XL23" s="63"/>
      <c r="XM23" s="63"/>
      <c r="XN23" s="63"/>
      <c r="XO23" s="63"/>
      <c r="XP23" s="63"/>
      <c r="XQ23" s="63"/>
      <c r="XR23" s="63"/>
      <c r="XS23" s="63"/>
      <c r="XT23" s="63"/>
      <c r="XU23" s="63"/>
      <c r="XV23" s="63"/>
      <c r="XW23" s="63"/>
      <c r="XX23" s="63"/>
      <c r="XY23" s="63"/>
      <c r="XZ23" s="63"/>
      <c r="YA23" s="63"/>
      <c r="YB23" s="63"/>
      <c r="YC23" s="63"/>
      <c r="YD23" s="63"/>
      <c r="YE23" s="63"/>
      <c r="YF23" s="63"/>
      <c r="YG23" s="63"/>
      <c r="YH23" s="63"/>
      <c r="YI23" s="63"/>
      <c r="YJ23" s="63"/>
      <c r="YK23" s="63"/>
      <c r="YL23" s="63"/>
      <c r="YM23" s="63"/>
      <c r="YN23" s="63"/>
      <c r="YO23" s="63"/>
      <c r="YP23" s="63"/>
      <c r="YQ23" s="63"/>
      <c r="YR23" s="63"/>
      <c r="YS23" s="63"/>
      <c r="YT23" s="63"/>
      <c r="YU23" s="63"/>
      <c r="YV23" s="63"/>
      <c r="YW23" s="63"/>
      <c r="YX23" s="63"/>
      <c r="YY23" s="63"/>
      <c r="YZ23" s="63"/>
      <c r="ZA23" s="63"/>
      <c r="ZB23" s="63"/>
      <c r="ZC23" s="63"/>
      <c r="ZD23" s="63"/>
      <c r="ZE23" s="63"/>
      <c r="ZF23" s="63"/>
      <c r="ZG23" s="63"/>
      <c r="ZH23" s="63"/>
      <c r="ZI23" s="63"/>
      <c r="ZJ23" s="63"/>
      <c r="ZK23" s="63"/>
      <c r="ZL23" s="63"/>
      <c r="ZM23" s="63"/>
      <c r="ZN23" s="63"/>
      <c r="ZO23" s="63"/>
      <c r="ZP23" s="63"/>
      <c r="ZQ23" s="63"/>
      <c r="ZR23" s="63"/>
      <c r="ZS23" s="63"/>
      <c r="ZT23" s="63"/>
      <c r="ZU23" s="63"/>
      <c r="ZV23" s="63"/>
      <c r="ZW23" s="63"/>
      <c r="ZX23" s="63"/>
      <c r="ZY23" s="63"/>
      <c r="ZZ23" s="63"/>
      <c r="AAA23" s="63"/>
      <c r="AAB23" s="63"/>
      <c r="AAC23" s="63"/>
      <c r="AAD23" s="63"/>
      <c r="AAE23" s="63"/>
      <c r="AAF23" s="63"/>
      <c r="AAG23" s="63"/>
      <c r="AAH23" s="63"/>
      <c r="AAI23" s="63"/>
      <c r="AAJ23" s="63"/>
      <c r="AAK23" s="63"/>
      <c r="AAL23" s="63"/>
      <c r="AAM23" s="63"/>
      <c r="AAN23" s="63"/>
      <c r="AAO23" s="63"/>
      <c r="AAP23" s="63"/>
      <c r="AAQ23" s="63"/>
      <c r="AAR23" s="63"/>
      <c r="AAS23" s="63"/>
      <c r="AAT23" s="63"/>
      <c r="AAU23" s="63"/>
      <c r="AAV23" s="63"/>
      <c r="AAW23" s="63"/>
      <c r="AAX23" s="63"/>
      <c r="AAY23" s="63"/>
      <c r="AAZ23" s="63"/>
      <c r="ABA23" s="63"/>
      <c r="ABB23" s="63"/>
      <c r="ABC23" s="63"/>
      <c r="ABD23" s="63"/>
      <c r="ABE23" s="63"/>
      <c r="ABF23" s="63"/>
      <c r="ABG23" s="63"/>
      <c r="ABH23" s="63"/>
      <c r="ABI23" s="63"/>
      <c r="ABJ23" s="63"/>
      <c r="ABK23" s="63"/>
      <c r="ABL23" s="63"/>
      <c r="ABM23" s="63"/>
      <c r="ABN23" s="63"/>
      <c r="ABO23" s="63"/>
      <c r="ABP23" s="63"/>
      <c r="ABQ23" s="63"/>
      <c r="ABR23" s="63"/>
      <c r="ABS23" s="63"/>
      <c r="ABT23" s="63"/>
      <c r="ABU23" s="63"/>
      <c r="ABV23" s="63"/>
      <c r="ABW23" s="63"/>
      <c r="ABX23" s="63"/>
      <c r="ABY23" s="63"/>
      <c r="ABZ23" s="63"/>
      <c r="ACA23" s="63"/>
      <c r="ACB23" s="63"/>
      <c r="ACC23" s="63"/>
      <c r="ACD23" s="63"/>
      <c r="ACE23" s="63"/>
      <c r="ACF23" s="63"/>
      <c r="ACG23" s="63"/>
      <c r="ACH23" s="63"/>
      <c r="ACI23" s="63"/>
      <c r="ACJ23" s="63"/>
      <c r="ACK23" s="63"/>
      <c r="ACL23" s="63"/>
      <c r="ACM23" s="63"/>
      <c r="ACN23" s="63"/>
      <c r="ACO23" s="63"/>
      <c r="ACP23" s="63"/>
      <c r="ACQ23" s="63"/>
      <c r="ACR23" s="63"/>
      <c r="ACS23" s="63"/>
      <c r="ACT23" s="63"/>
      <c r="ACU23" s="63"/>
      <c r="ACV23" s="63"/>
      <c r="ACW23" s="63"/>
      <c r="ACX23" s="63"/>
      <c r="ACY23" s="63"/>
      <c r="ACZ23" s="63"/>
      <c r="ADA23" s="63"/>
      <c r="ADB23" s="63"/>
      <c r="ADC23" s="63"/>
      <c r="ADD23" s="63"/>
      <c r="ADE23" s="63"/>
      <c r="ADF23" s="63"/>
      <c r="ADG23" s="63"/>
      <c r="ADH23" s="63"/>
      <c r="ADI23" s="63"/>
      <c r="ADJ23" s="63"/>
      <c r="ADK23" s="63"/>
      <c r="ADL23" s="63"/>
      <c r="ADM23" s="63"/>
      <c r="ADN23" s="63"/>
      <c r="ADO23" s="63"/>
      <c r="ADP23" s="63"/>
      <c r="ADQ23" s="63"/>
      <c r="ADR23" s="63"/>
      <c r="ADS23" s="63"/>
      <c r="ADT23" s="63"/>
      <c r="ADU23" s="63"/>
      <c r="ADV23" s="63"/>
      <c r="ADW23" s="63"/>
      <c r="ADX23" s="63"/>
      <c r="ADY23" s="63"/>
      <c r="ADZ23" s="63"/>
      <c r="AEA23" s="63"/>
      <c r="AEB23" s="63"/>
      <c r="AEC23" s="63"/>
      <c r="AED23" s="63"/>
      <c r="AEE23" s="63"/>
      <c r="AEF23" s="63"/>
      <c r="AEG23" s="63"/>
      <c r="AEH23" s="63"/>
      <c r="AEI23" s="63"/>
      <c r="AEJ23" s="63"/>
      <c r="AEK23" s="63"/>
      <c r="AEL23" s="63"/>
      <c r="AEM23" s="63"/>
      <c r="AEN23" s="63"/>
      <c r="AEO23" s="63"/>
      <c r="AEP23" s="63"/>
      <c r="AEQ23" s="63"/>
      <c r="AER23" s="63"/>
      <c r="AES23" s="63"/>
      <c r="AET23" s="63"/>
      <c r="AEU23" s="63"/>
      <c r="AEV23" s="63"/>
      <c r="AEW23" s="63"/>
      <c r="AEX23" s="63"/>
      <c r="AEY23" s="63"/>
      <c r="AEZ23" s="63"/>
      <c r="AFA23" s="63"/>
      <c r="AFB23" s="63"/>
      <c r="AFC23" s="63"/>
      <c r="AFD23" s="63"/>
      <c r="AFE23" s="63"/>
      <c r="AFF23" s="63"/>
      <c r="AFG23" s="63"/>
      <c r="AFH23" s="63"/>
      <c r="AFI23" s="63"/>
      <c r="AFJ23" s="63"/>
      <c r="AFK23" s="63"/>
      <c r="AFL23" s="63"/>
      <c r="AFM23" s="63"/>
      <c r="AFN23" s="63"/>
      <c r="AFO23" s="63"/>
      <c r="AFP23" s="63"/>
      <c r="AFQ23" s="63"/>
      <c r="AFR23" s="63"/>
      <c r="AFS23" s="63"/>
      <c r="AFT23" s="63"/>
      <c r="AFU23" s="63"/>
      <c r="AFV23" s="63"/>
      <c r="AFW23" s="63"/>
      <c r="AFX23" s="63"/>
      <c r="AFY23" s="63"/>
      <c r="AFZ23" s="63"/>
      <c r="AGA23" s="63"/>
      <c r="AGB23" s="63"/>
      <c r="AGC23" s="63"/>
      <c r="AGD23" s="63"/>
      <c r="AGE23" s="63"/>
      <c r="AGF23" s="63"/>
      <c r="AGG23" s="63"/>
      <c r="AGH23" s="63"/>
      <c r="AGI23" s="63"/>
      <c r="AGJ23" s="63"/>
      <c r="AGK23" s="63"/>
      <c r="AGL23" s="63"/>
      <c r="AGM23" s="63"/>
      <c r="AGN23" s="63"/>
      <c r="AGO23" s="63"/>
      <c r="AGP23" s="63"/>
      <c r="AGQ23" s="63"/>
      <c r="AGR23" s="63"/>
      <c r="AGS23" s="63"/>
      <c r="AGT23" s="63"/>
      <c r="AGU23" s="63"/>
      <c r="AGV23" s="63"/>
      <c r="AGW23" s="63"/>
      <c r="AGX23" s="63"/>
      <c r="AGY23" s="63"/>
      <c r="AGZ23" s="63"/>
      <c r="AHA23" s="63"/>
      <c r="AHB23" s="63"/>
      <c r="AHC23" s="63"/>
      <c r="AHD23" s="63"/>
      <c r="AHE23" s="63"/>
      <c r="AHF23" s="63"/>
      <c r="AHG23" s="63"/>
      <c r="AHH23" s="63"/>
      <c r="AHI23" s="63"/>
      <c r="AHJ23" s="63"/>
      <c r="AHK23" s="63"/>
      <c r="AHL23" s="63"/>
      <c r="AHM23" s="63"/>
      <c r="AHN23" s="63"/>
      <c r="AHO23" s="63"/>
      <c r="AHP23" s="63"/>
      <c r="AHQ23" s="63"/>
      <c r="AHR23" s="63"/>
      <c r="AHS23" s="63"/>
      <c r="AHT23" s="63"/>
      <c r="AHU23" s="63"/>
      <c r="AHV23" s="63"/>
      <c r="AHW23" s="63"/>
      <c r="AHX23" s="63"/>
      <c r="AHY23" s="63"/>
      <c r="AHZ23" s="63"/>
      <c r="AIA23" s="63"/>
      <c r="AIB23" s="63"/>
      <c r="AIC23" s="63"/>
      <c r="AID23" s="63"/>
      <c r="AIE23" s="63"/>
      <c r="AIF23" s="63"/>
      <c r="AIG23" s="63"/>
      <c r="AIH23" s="63"/>
      <c r="AII23" s="63"/>
      <c r="AIJ23" s="63"/>
      <c r="AIK23" s="63"/>
      <c r="AIL23" s="63"/>
      <c r="AIM23" s="63"/>
      <c r="AIN23" s="63"/>
      <c r="AIO23" s="63"/>
      <c r="AIP23" s="63"/>
      <c r="AIQ23" s="63"/>
      <c r="AIR23" s="63"/>
      <c r="AIS23" s="63"/>
      <c r="AIT23" s="63"/>
      <c r="AIU23" s="63"/>
      <c r="AIV23" s="63"/>
      <c r="AIW23" s="63"/>
      <c r="AIX23" s="63"/>
      <c r="AIY23" s="63"/>
      <c r="AIZ23" s="63"/>
      <c r="AJA23" s="63"/>
      <c r="AJB23" s="63"/>
      <c r="AJC23" s="63"/>
      <c r="AJD23" s="63"/>
      <c r="AJE23" s="63"/>
      <c r="AJF23" s="63"/>
      <c r="AJG23" s="63"/>
      <c r="AJH23" s="63"/>
      <c r="AJI23" s="63"/>
      <c r="AJJ23" s="63"/>
      <c r="AJK23" s="63"/>
      <c r="AJL23" s="63"/>
      <c r="AJM23" s="63"/>
      <c r="AJN23" s="63"/>
      <c r="AJO23" s="63"/>
      <c r="AJP23" s="63"/>
      <c r="AJQ23" s="63"/>
      <c r="AJR23" s="63"/>
      <c r="AJS23" s="63"/>
      <c r="AJT23" s="63"/>
      <c r="AJU23" s="63"/>
      <c r="AJV23" s="63"/>
      <c r="AJW23" s="63"/>
      <c r="AJX23" s="63"/>
      <c r="AJY23" s="63"/>
      <c r="AJZ23" s="63"/>
      <c r="AKA23" s="63"/>
      <c r="AKB23" s="63"/>
      <c r="AKC23" s="63"/>
      <c r="AKD23" s="63"/>
      <c r="AKE23" s="63"/>
      <c r="AKF23" s="63"/>
      <c r="AKG23" s="63"/>
      <c r="AKH23" s="63"/>
      <c r="AKI23" s="63"/>
      <c r="AKJ23" s="63"/>
      <c r="AKK23" s="63"/>
      <c r="AKL23" s="63"/>
      <c r="AKM23" s="63"/>
      <c r="AKN23" s="63"/>
      <c r="AKO23" s="63"/>
      <c r="AKP23" s="63"/>
      <c r="AKQ23" s="63"/>
      <c r="AKR23" s="63"/>
      <c r="AKS23" s="63"/>
      <c r="AKT23" s="63"/>
      <c r="AKU23" s="63"/>
      <c r="AKV23" s="63"/>
      <c r="AKW23" s="63"/>
      <c r="AKX23" s="63"/>
      <c r="AKY23" s="63"/>
      <c r="AKZ23" s="63"/>
      <c r="ALA23" s="63"/>
      <c r="ALB23" s="63"/>
      <c r="ALC23" s="63"/>
      <c r="ALD23" s="63"/>
      <c r="ALE23" s="63"/>
      <c r="ALF23" s="63"/>
      <c r="ALG23" s="63"/>
      <c r="ALH23" s="63"/>
      <c r="ALI23" s="63"/>
      <c r="ALJ23" s="63"/>
      <c r="ALK23" s="63"/>
      <c r="ALL23" s="63"/>
      <c r="ALM23" s="63"/>
      <c r="ALN23" s="63"/>
      <c r="ALO23" s="63"/>
      <c r="ALP23" s="63"/>
      <c r="ALQ23" s="63"/>
      <c r="ALR23" s="63"/>
      <c r="ALS23" s="63"/>
      <c r="ALT23" s="63"/>
      <c r="ALU23" s="63"/>
      <c r="ALV23" s="63"/>
      <c r="ALW23" s="63"/>
      <c r="ALX23" s="63"/>
      <c r="ALY23" s="63"/>
      <c r="ALZ23" s="63"/>
      <c r="AMA23" s="63"/>
      <c r="AMB23" s="63"/>
      <c r="AMC23" s="63"/>
      <c r="AMD23" s="63"/>
      <c r="AME23" s="63"/>
      <c r="AMF23" s="63"/>
      <c r="AMG23" s="63"/>
      <c r="AMH23" s="63"/>
      <c r="AMI23" s="63"/>
      <c r="AMJ23" s="63"/>
    </row>
    <row r="24" spans="1:1024" ht="13.9" customHeight="1">
      <c r="A24" s="4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1024" ht="13.9" customHeight="1">
      <c r="A25" s="4" t="s">
        <v>94</v>
      </c>
    </row>
  </sheetData>
  <mergeCells count="9">
    <mergeCell ref="W4:Z4"/>
    <mergeCell ref="AA4:AD4"/>
    <mergeCell ref="AE4:AH4"/>
    <mergeCell ref="AI4:AL4"/>
    <mergeCell ref="C4:F4"/>
    <mergeCell ref="G4:J4"/>
    <mergeCell ref="K4:N4"/>
    <mergeCell ref="O4:R4"/>
    <mergeCell ref="S4:V4"/>
  </mergeCells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2"/>
  <sheetViews>
    <sheetView tabSelected="1" topLeftCell="AB1" zoomScaleNormal="100" workbookViewId="0">
      <selection activeCell="AL15" sqref="AL15"/>
    </sheetView>
  </sheetViews>
  <sheetFormatPr baseColWidth="10" defaultColWidth="10.5" defaultRowHeight="13.9" customHeight="1"/>
  <cols>
    <col min="1" max="1" width="39.1640625" style="4" customWidth="1"/>
    <col min="2" max="257" width="10.4140625" style="4" customWidth="1"/>
    <col min="258" max="1024" width="10.83203125" style="4" customWidth="1"/>
  </cols>
  <sheetData>
    <row r="1" spans="1:37" ht="22.75" customHeight="1">
      <c r="A1" s="5" t="s">
        <v>95</v>
      </c>
    </row>
    <row r="4" spans="1:37" ht="13.9" customHeight="1">
      <c r="B4" s="1">
        <v>2017</v>
      </c>
      <c r="C4" s="1"/>
      <c r="D4" s="1"/>
      <c r="E4" s="1"/>
      <c r="F4" s="1">
        <v>2018</v>
      </c>
      <c r="G4" s="1"/>
      <c r="H4" s="1"/>
      <c r="I4" s="1"/>
      <c r="J4" s="1">
        <v>2019</v>
      </c>
      <c r="K4" s="1"/>
      <c r="L4" s="1"/>
      <c r="M4" s="1"/>
      <c r="N4" s="1">
        <v>2020</v>
      </c>
      <c r="O4" s="1"/>
      <c r="P4" s="1"/>
      <c r="Q4" s="1"/>
      <c r="R4" s="1">
        <v>2021</v>
      </c>
      <c r="S4" s="1"/>
      <c r="T4" s="1"/>
      <c r="U4" s="1"/>
      <c r="V4" s="1">
        <v>2022</v>
      </c>
      <c r="W4" s="1"/>
      <c r="X4" s="1"/>
      <c r="Y4" s="1"/>
      <c r="Z4" s="1">
        <v>2023</v>
      </c>
      <c r="AA4" s="1"/>
      <c r="AB4" s="1"/>
      <c r="AC4" s="1"/>
      <c r="AD4" s="1">
        <v>2024</v>
      </c>
      <c r="AE4" s="1"/>
      <c r="AF4" s="1"/>
      <c r="AG4" s="1"/>
      <c r="AH4" s="1">
        <v>2025</v>
      </c>
      <c r="AI4" s="1"/>
      <c r="AJ4" s="1"/>
      <c r="AK4" s="1"/>
    </row>
    <row r="5" spans="1:37" ht="13.9" customHeight="1">
      <c r="B5" s="64" t="s">
        <v>80</v>
      </c>
      <c r="C5" s="64" t="s">
        <v>81</v>
      </c>
      <c r="D5" s="64" t="s">
        <v>82</v>
      </c>
      <c r="E5" s="64" t="s">
        <v>83</v>
      </c>
      <c r="F5" s="64" t="s">
        <v>80</v>
      </c>
      <c r="G5" s="64" t="s">
        <v>81</v>
      </c>
      <c r="H5" s="64" t="s">
        <v>82</v>
      </c>
      <c r="I5" s="64" t="s">
        <v>83</v>
      </c>
      <c r="J5" s="64" t="s">
        <v>80</v>
      </c>
      <c r="K5" s="64" t="s">
        <v>81</v>
      </c>
      <c r="L5" s="64" t="s">
        <v>82</v>
      </c>
      <c r="M5" s="64" t="s">
        <v>83</v>
      </c>
      <c r="N5" s="64" t="s">
        <v>80</v>
      </c>
      <c r="O5" s="64" t="s">
        <v>81</v>
      </c>
      <c r="P5" s="64" t="s">
        <v>82</v>
      </c>
      <c r="Q5" s="64" t="s">
        <v>83</v>
      </c>
      <c r="R5" s="64" t="s">
        <v>80</v>
      </c>
      <c r="S5" s="64" t="s">
        <v>81</v>
      </c>
      <c r="T5" s="64" t="s">
        <v>82</v>
      </c>
      <c r="U5" s="64" t="s">
        <v>83</v>
      </c>
      <c r="V5" s="64" t="s">
        <v>80</v>
      </c>
      <c r="W5" s="64" t="s">
        <v>81</v>
      </c>
      <c r="X5" s="64" t="s">
        <v>82</v>
      </c>
      <c r="Y5" s="64" t="s">
        <v>83</v>
      </c>
      <c r="Z5" s="64" t="s">
        <v>80</v>
      </c>
      <c r="AA5" s="64" t="s">
        <v>81</v>
      </c>
      <c r="AB5" s="64" t="s">
        <v>82</v>
      </c>
      <c r="AC5" s="64" t="s">
        <v>83</v>
      </c>
      <c r="AD5" s="64" t="s">
        <v>80</v>
      </c>
      <c r="AE5" s="64" t="s">
        <v>81</v>
      </c>
      <c r="AF5" s="64" t="s">
        <v>82</v>
      </c>
      <c r="AG5" s="64" t="s">
        <v>83</v>
      </c>
      <c r="AH5" s="64" t="s">
        <v>80</v>
      </c>
      <c r="AI5" s="64" t="s">
        <v>81</v>
      </c>
      <c r="AJ5" s="64" t="s">
        <v>82</v>
      </c>
      <c r="AK5" s="64" t="s">
        <v>83</v>
      </c>
    </row>
    <row r="6" spans="1:37" ht="13.9" customHeight="1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</row>
    <row r="7" spans="1:37" ht="13.9" customHeight="1">
      <c r="A7" s="4" t="s">
        <v>96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G7" s="65">
        <v>1</v>
      </c>
      <c r="H7" s="65">
        <v>3</v>
      </c>
      <c r="I7" s="65">
        <v>3</v>
      </c>
      <c r="J7" s="65">
        <v>4</v>
      </c>
      <c r="K7" s="65">
        <v>4</v>
      </c>
      <c r="L7" s="65">
        <v>4</v>
      </c>
      <c r="M7" s="65">
        <v>4</v>
      </c>
      <c r="N7" s="65">
        <v>5</v>
      </c>
      <c r="O7" s="65">
        <v>5</v>
      </c>
      <c r="P7" s="65">
        <v>6</v>
      </c>
      <c r="Q7" s="65">
        <v>7</v>
      </c>
      <c r="R7" s="65">
        <v>7</v>
      </c>
      <c r="S7" s="65">
        <v>9</v>
      </c>
      <c r="T7" s="65">
        <v>12</v>
      </c>
      <c r="U7" s="65">
        <v>13</v>
      </c>
      <c r="V7" s="65">
        <v>14</v>
      </c>
      <c r="W7" s="65">
        <v>17</v>
      </c>
      <c r="X7" s="65">
        <v>17</v>
      </c>
      <c r="Y7" s="65">
        <v>17</v>
      </c>
      <c r="Z7" s="65">
        <v>18</v>
      </c>
      <c r="AA7" s="65">
        <v>18</v>
      </c>
      <c r="AB7" s="65">
        <v>20</v>
      </c>
      <c r="AC7" s="65">
        <v>23</v>
      </c>
      <c r="AD7" s="65">
        <v>23</v>
      </c>
      <c r="AE7" s="65">
        <v>24</v>
      </c>
      <c r="AF7" s="65">
        <v>25</v>
      </c>
      <c r="AG7" s="65">
        <v>26</v>
      </c>
      <c r="AH7" s="65">
        <v>29</v>
      </c>
      <c r="AI7" s="65">
        <v>30</v>
      </c>
      <c r="AJ7" s="65">
        <v>31</v>
      </c>
      <c r="AK7" s="65"/>
    </row>
    <row r="8" spans="1:37" ht="13.9" customHeight="1">
      <c r="A8" s="4" t="s">
        <v>97</v>
      </c>
      <c r="B8" s="65">
        <v>0</v>
      </c>
      <c r="C8" s="65">
        <v>0</v>
      </c>
      <c r="D8" s="65">
        <v>0</v>
      </c>
      <c r="E8" s="65">
        <v>0</v>
      </c>
      <c r="F8" s="65">
        <v>0</v>
      </c>
      <c r="G8" s="65">
        <v>18</v>
      </c>
      <c r="H8" s="65">
        <v>30</v>
      </c>
      <c r="I8" s="65">
        <v>30</v>
      </c>
      <c r="J8" s="65">
        <v>33</v>
      </c>
      <c r="K8" s="65">
        <v>36</v>
      </c>
      <c r="L8" s="65">
        <v>24</v>
      </c>
      <c r="M8" s="65">
        <v>32</v>
      </c>
      <c r="N8" s="65">
        <v>49</v>
      </c>
      <c r="O8" s="65">
        <v>49</v>
      </c>
      <c r="P8" s="65">
        <v>133</v>
      </c>
      <c r="Q8" s="65">
        <v>219</v>
      </c>
      <c r="R8" s="65">
        <v>198</v>
      </c>
      <c r="S8" s="65">
        <v>222</v>
      </c>
      <c r="T8" s="65">
        <v>261</v>
      </c>
      <c r="U8" s="65">
        <v>281</v>
      </c>
      <c r="V8" s="65">
        <v>309</v>
      </c>
      <c r="W8" s="65">
        <v>378</v>
      </c>
      <c r="X8" s="65">
        <v>378</v>
      </c>
      <c r="Y8" s="65">
        <v>378</v>
      </c>
      <c r="Z8" s="65">
        <v>384</v>
      </c>
      <c r="AA8" s="65">
        <v>390</v>
      </c>
      <c r="AB8" s="65">
        <v>384</v>
      </c>
      <c r="AC8" s="65">
        <v>539</v>
      </c>
      <c r="AD8" s="65">
        <v>544</v>
      </c>
      <c r="AE8" s="65">
        <v>556</v>
      </c>
      <c r="AF8" s="65">
        <v>575</v>
      </c>
      <c r="AG8" s="65">
        <v>581</v>
      </c>
      <c r="AH8" s="65">
        <v>642</v>
      </c>
      <c r="AI8" s="65">
        <v>661</v>
      </c>
      <c r="AJ8" s="65">
        <v>653</v>
      </c>
      <c r="AK8" s="65"/>
    </row>
    <row r="9" spans="1:37" ht="13.9" customHeight="1">
      <c r="A9" s="4" t="s">
        <v>98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1</v>
      </c>
      <c r="H9" s="65">
        <v>2</v>
      </c>
      <c r="I9" s="65">
        <v>4</v>
      </c>
      <c r="J9" s="65">
        <v>5</v>
      </c>
      <c r="K9" s="65">
        <v>5</v>
      </c>
      <c r="L9" s="65">
        <v>5</v>
      </c>
      <c r="M9" s="65">
        <v>6</v>
      </c>
      <c r="N9" s="65">
        <v>8</v>
      </c>
      <c r="O9" s="65">
        <v>12</v>
      </c>
      <c r="P9" s="65">
        <v>13</v>
      </c>
      <c r="Q9" s="65">
        <v>21</v>
      </c>
      <c r="R9" s="65">
        <v>33</v>
      </c>
      <c r="S9" s="65">
        <v>42</v>
      </c>
      <c r="T9" s="65">
        <v>49</v>
      </c>
      <c r="U9" s="65">
        <v>32</v>
      </c>
      <c r="V9" s="65">
        <v>54</v>
      </c>
      <c r="W9" s="65">
        <v>51</v>
      </c>
      <c r="X9" s="65">
        <v>66</v>
      </c>
      <c r="Y9" s="65">
        <v>57</v>
      </c>
      <c r="Z9" s="65">
        <v>61</v>
      </c>
      <c r="AA9" s="65">
        <f>AA10-Z10</f>
        <v>60</v>
      </c>
      <c r="AB9" s="65">
        <f>AB10-AA10</f>
        <v>66</v>
      </c>
      <c r="AC9" s="65">
        <f>AC10-AB10</f>
        <v>97</v>
      </c>
      <c r="AD9" s="65">
        <v>78</v>
      </c>
      <c r="AE9" s="65">
        <f>AE10-AD10</f>
        <v>80</v>
      </c>
      <c r="AF9" s="65">
        <f>AF10-AE10</f>
        <v>81</v>
      </c>
      <c r="AG9" s="65">
        <f>AG10-AF10</f>
        <v>90</v>
      </c>
      <c r="AH9" s="65">
        <v>100</v>
      </c>
      <c r="AI9" s="65">
        <f>AI10-AH10</f>
        <v>110</v>
      </c>
      <c r="AJ9" s="65">
        <f>AJ10-AI10</f>
        <v>112</v>
      </c>
      <c r="AK9" s="65"/>
    </row>
    <row r="10" spans="1:37" ht="13.9" customHeight="1">
      <c r="A10" s="4" t="s">
        <v>99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1</v>
      </c>
      <c r="H10" s="66">
        <v>3</v>
      </c>
      <c r="I10" s="66">
        <v>7</v>
      </c>
      <c r="J10" s="66">
        <v>5</v>
      </c>
      <c r="K10" s="66">
        <v>10</v>
      </c>
      <c r="L10" s="66">
        <v>15</v>
      </c>
      <c r="M10" s="66">
        <v>21</v>
      </c>
      <c r="N10" s="66">
        <v>8</v>
      </c>
      <c r="O10" s="66">
        <v>20</v>
      </c>
      <c r="P10" s="66">
        <v>33</v>
      </c>
      <c r="Q10" s="66">
        <v>54</v>
      </c>
      <c r="R10" s="66">
        <v>33</v>
      </c>
      <c r="S10" s="66">
        <v>75</v>
      </c>
      <c r="T10" s="66">
        <v>124</v>
      </c>
      <c r="U10" s="66">
        <v>156</v>
      </c>
      <c r="V10" s="66">
        <v>54</v>
      </c>
      <c r="W10" s="66">
        <v>105</v>
      </c>
      <c r="X10" s="66">
        <v>171</v>
      </c>
      <c r="Y10" s="66">
        <v>228</v>
      </c>
      <c r="Z10" s="66">
        <v>61</v>
      </c>
      <c r="AA10" s="66">
        <v>121</v>
      </c>
      <c r="AB10" s="66">
        <v>187</v>
      </c>
      <c r="AC10" s="66">
        <v>284</v>
      </c>
      <c r="AD10" s="66">
        <v>78</v>
      </c>
      <c r="AE10" s="66">
        <v>158</v>
      </c>
      <c r="AF10" s="66">
        <v>239</v>
      </c>
      <c r="AG10" s="66">
        <v>329</v>
      </c>
      <c r="AH10" s="66">
        <v>100</v>
      </c>
      <c r="AI10" s="66">
        <v>210</v>
      </c>
      <c r="AJ10" s="66">
        <v>322</v>
      </c>
      <c r="AK10" s="66"/>
    </row>
    <row r="12" spans="1:37" ht="13.9" customHeight="1">
      <c r="A12" s="4" t="s">
        <v>100</v>
      </c>
    </row>
  </sheetData>
  <mergeCells count="9">
    <mergeCell ref="V4:Y4"/>
    <mergeCell ref="Z4:AC4"/>
    <mergeCell ref="AD4:AG4"/>
    <mergeCell ref="AH4:AK4"/>
    <mergeCell ref="B4:E4"/>
    <mergeCell ref="F4:I4"/>
    <mergeCell ref="J4:M4"/>
    <mergeCell ref="N4:Q4"/>
    <mergeCell ref="R4:U4"/>
  </mergeCells>
  <pageMargins left="0.7" right="0.7" top="0.75" bottom="0.75" header="0.75" footer="0.75"/>
  <pageSetup paperSize="9" pageOrder="overThenDown" orientation="portrait" horizontalDpi="300" verticalDpi="300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Parc</vt:lpstr>
      <vt:lpstr>Prod_élec</vt:lpstr>
      <vt:lpstr>Prod_EnR</vt:lpstr>
      <vt:lpstr>Eolien_annuel</vt:lpstr>
      <vt:lpstr>Eolien_trim</vt:lpstr>
      <vt:lpstr>PV_annuel</vt:lpstr>
      <vt:lpstr>PV_trim</vt:lpstr>
      <vt:lpstr>biogaz_élec</vt:lpstr>
      <vt:lpstr>biométhane_injecté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JULIA Jean-Louis</cp:lastModifiedBy>
  <cp:revision>11</cp:revision>
  <dcterms:created xsi:type="dcterms:W3CDTF">2023-11-29T14:08:21Z</dcterms:created>
  <dcterms:modified xsi:type="dcterms:W3CDTF">2025-12-15T10:48:29Z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